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blonovsky\Desktop\Odstránenie havarijného stavu ohradového múru\"/>
    </mc:Choice>
  </mc:AlternateContent>
  <bookViews>
    <workbookView xWindow="0" yWindow="600" windowWidth="23256" windowHeight="13176" tabRatio="500"/>
  </bookViews>
  <sheets>
    <sheet name="Zadanie" sheetId="3" r:id="rId1"/>
    <sheet name="Figury" sheetId="4" r:id="rId2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Zadanie!$A:$AH</definedName>
  </definedNames>
  <calcPr calcId="152511"/>
</workbook>
</file>

<file path=xl/calcChain.xml><?xml version="1.0" encoding="utf-8"?>
<calcChain xmlns="http://schemas.openxmlformats.org/spreadsheetml/2006/main">
  <c r="W101" i="3" l="1"/>
  <c r="L101" i="3"/>
  <c r="I101" i="3"/>
  <c r="N100" i="3"/>
  <c r="N101" i="3" s="1"/>
  <c r="L100" i="3"/>
  <c r="J100" i="3"/>
  <c r="J101" i="3" s="1"/>
  <c r="E101" i="3" s="1"/>
  <c r="H100" i="3"/>
  <c r="H101" i="3" s="1"/>
  <c r="W97" i="3"/>
  <c r="L97" i="3"/>
  <c r="I97" i="3"/>
  <c r="N96" i="3"/>
  <c r="L96" i="3"/>
  <c r="J96" i="3"/>
  <c r="H96" i="3"/>
  <c r="N95" i="3"/>
  <c r="L95" i="3"/>
  <c r="J95" i="3"/>
  <c r="I95" i="3"/>
  <c r="N94" i="3"/>
  <c r="N97" i="3" s="1"/>
  <c r="L94" i="3"/>
  <c r="J94" i="3"/>
  <c r="J97" i="3" s="1"/>
  <c r="E97" i="3" s="1"/>
  <c r="H94" i="3"/>
  <c r="H97" i="3" s="1"/>
  <c r="W91" i="3"/>
  <c r="N91" i="3"/>
  <c r="J91" i="3"/>
  <c r="E91" i="3" s="1"/>
  <c r="N90" i="3"/>
  <c r="L90" i="3"/>
  <c r="J90" i="3"/>
  <c r="H90" i="3"/>
  <c r="N89" i="3"/>
  <c r="L89" i="3"/>
  <c r="J89" i="3"/>
  <c r="I89" i="3"/>
  <c r="I91" i="3" s="1"/>
  <c r="N88" i="3"/>
  <c r="L88" i="3"/>
  <c r="L91" i="3" s="1"/>
  <c r="J88" i="3"/>
  <c r="H88" i="3"/>
  <c r="H91" i="3" s="1"/>
  <c r="W85" i="3"/>
  <c r="W103" i="3" s="1"/>
  <c r="L85" i="3"/>
  <c r="L103" i="3" s="1"/>
  <c r="I85" i="3"/>
  <c r="I103" i="3" s="1"/>
  <c r="N84" i="3"/>
  <c r="L84" i="3"/>
  <c r="J84" i="3"/>
  <c r="H84" i="3"/>
  <c r="N83" i="3"/>
  <c r="L83" i="3"/>
  <c r="J83" i="3"/>
  <c r="I83" i="3"/>
  <c r="N82" i="3"/>
  <c r="N85" i="3" s="1"/>
  <c r="N103" i="3" s="1"/>
  <c r="L82" i="3"/>
  <c r="J82" i="3"/>
  <c r="J85" i="3" s="1"/>
  <c r="H82" i="3"/>
  <c r="H85" i="3" s="1"/>
  <c r="H103" i="3" s="1"/>
  <c r="W76" i="3"/>
  <c r="L76" i="3"/>
  <c r="I76" i="3"/>
  <c r="N75" i="3"/>
  <c r="L75" i="3"/>
  <c r="J75" i="3"/>
  <c r="H75" i="3"/>
  <c r="N74" i="3"/>
  <c r="L74" i="3"/>
  <c r="J74" i="3"/>
  <c r="H74" i="3"/>
  <c r="N73" i="3"/>
  <c r="L73" i="3"/>
  <c r="J73" i="3"/>
  <c r="H73" i="3"/>
  <c r="N71" i="3"/>
  <c r="L71" i="3"/>
  <c r="J71" i="3"/>
  <c r="H71" i="3"/>
  <c r="N70" i="3"/>
  <c r="L70" i="3"/>
  <c r="J70" i="3"/>
  <c r="H70" i="3"/>
  <c r="N69" i="3"/>
  <c r="L69" i="3"/>
  <c r="J69" i="3"/>
  <c r="H69" i="3"/>
  <c r="N68" i="3"/>
  <c r="L68" i="3"/>
  <c r="J68" i="3"/>
  <c r="H68" i="3"/>
  <c r="N67" i="3"/>
  <c r="L67" i="3"/>
  <c r="J67" i="3"/>
  <c r="H67" i="3"/>
  <c r="N65" i="3"/>
  <c r="L65" i="3"/>
  <c r="J65" i="3"/>
  <c r="H65" i="3"/>
  <c r="N64" i="3"/>
  <c r="N76" i="3" s="1"/>
  <c r="L64" i="3"/>
  <c r="J64" i="3"/>
  <c r="J76" i="3" s="1"/>
  <c r="E76" i="3" s="1"/>
  <c r="H64" i="3"/>
  <c r="H76" i="3" s="1"/>
  <c r="W61" i="3"/>
  <c r="N61" i="3"/>
  <c r="J61" i="3"/>
  <c r="E61" i="3" s="1"/>
  <c r="I61" i="3"/>
  <c r="N60" i="3"/>
  <c r="L60" i="3"/>
  <c r="J60" i="3"/>
  <c r="H60" i="3"/>
  <c r="N59" i="3"/>
  <c r="L59" i="3"/>
  <c r="L61" i="3" s="1"/>
  <c r="J59" i="3"/>
  <c r="H59" i="3"/>
  <c r="H61" i="3" s="1"/>
  <c r="W56" i="3"/>
  <c r="L56" i="3"/>
  <c r="I56" i="3"/>
  <c r="N53" i="3"/>
  <c r="N56" i="3" s="1"/>
  <c r="L53" i="3"/>
  <c r="J53" i="3"/>
  <c r="J56" i="3" s="1"/>
  <c r="E56" i="3" s="1"/>
  <c r="H53" i="3"/>
  <c r="H56" i="3" s="1"/>
  <c r="W50" i="3"/>
  <c r="N50" i="3"/>
  <c r="J50" i="3"/>
  <c r="E50" i="3" s="1"/>
  <c r="I50" i="3"/>
  <c r="N49" i="3"/>
  <c r="L49" i="3"/>
  <c r="L50" i="3" s="1"/>
  <c r="J49" i="3"/>
  <c r="H49" i="3"/>
  <c r="H50" i="3" s="1"/>
  <c r="W46" i="3"/>
  <c r="L46" i="3"/>
  <c r="I46" i="3"/>
  <c r="N45" i="3"/>
  <c r="L45" i="3"/>
  <c r="J45" i="3"/>
  <c r="H45" i="3"/>
  <c r="N44" i="3"/>
  <c r="N46" i="3" s="1"/>
  <c r="L44" i="3"/>
  <c r="J44" i="3"/>
  <c r="J46" i="3" s="1"/>
  <c r="E46" i="3" s="1"/>
  <c r="H44" i="3"/>
  <c r="H46" i="3" s="1"/>
  <c r="W41" i="3"/>
  <c r="W78" i="3" s="1"/>
  <c r="W105" i="3" s="1"/>
  <c r="N41" i="3"/>
  <c r="J41" i="3"/>
  <c r="E41" i="3" s="1"/>
  <c r="I41" i="3"/>
  <c r="N40" i="3"/>
  <c r="L40" i="3"/>
  <c r="J40" i="3"/>
  <c r="H40" i="3"/>
  <c r="N39" i="3"/>
  <c r="L39" i="3"/>
  <c r="L41" i="3" s="1"/>
  <c r="J39" i="3"/>
  <c r="H39" i="3"/>
  <c r="H41" i="3" s="1"/>
  <c r="W36" i="3"/>
  <c r="L36" i="3"/>
  <c r="L78" i="3" s="1"/>
  <c r="L105" i="3" s="1"/>
  <c r="I36" i="3"/>
  <c r="I78" i="3" s="1"/>
  <c r="I105" i="3" s="1"/>
  <c r="N35" i="3"/>
  <c r="L35" i="3"/>
  <c r="J35" i="3"/>
  <c r="H35" i="3"/>
  <c r="N34" i="3"/>
  <c r="L34" i="3"/>
  <c r="J34" i="3"/>
  <c r="I34" i="3"/>
  <c r="N33" i="3"/>
  <c r="L33" i="3"/>
  <c r="J33" i="3"/>
  <c r="H33" i="3"/>
  <c r="N30" i="3"/>
  <c r="L30" i="3"/>
  <c r="J30" i="3"/>
  <c r="H30" i="3"/>
  <c r="N29" i="3"/>
  <c r="L29" i="3"/>
  <c r="J29" i="3"/>
  <c r="H29" i="3"/>
  <c r="N28" i="3"/>
  <c r="L28" i="3"/>
  <c r="J28" i="3"/>
  <c r="H28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1" i="3"/>
  <c r="L21" i="3"/>
  <c r="J21" i="3"/>
  <c r="H21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36" i="3" s="1"/>
  <c r="N78" i="3" s="1"/>
  <c r="N105" i="3" s="1"/>
  <c r="L14" i="3"/>
  <c r="J14" i="3"/>
  <c r="J36" i="3" s="1"/>
  <c r="H14" i="3"/>
  <c r="H36" i="3" s="1"/>
  <c r="H78" i="3" s="1"/>
  <c r="H105" i="3" s="1"/>
  <c r="D8" i="3"/>
  <c r="J78" i="3" l="1"/>
  <c r="E36" i="3"/>
  <c r="J103" i="3"/>
  <c r="E103" i="3" s="1"/>
  <c r="E85" i="3"/>
  <c r="J105" i="3" l="1"/>
  <c r="E105" i="3" s="1"/>
  <c r="E78" i="3"/>
</calcChain>
</file>

<file path=xl/sharedStrings.xml><?xml version="1.0" encoding="utf-8"?>
<sst xmlns="http://schemas.openxmlformats.org/spreadsheetml/2006/main" count="637" uniqueCount="298">
  <si>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</si>
  <si>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</si>
  <si>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</si>
  <si>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</si>
  <si>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</si>
  <si>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</si>
  <si>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</si>
  <si>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</si>
  <si>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</si>
  <si>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</si>
  <si>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</si>
  <si>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</si>
  <si>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</si>
  <si>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</si>
  <si>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</si>
  <si>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</si>
  <si>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</si>
  <si>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</si>
  <si>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</si>
  <si>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</si>
  <si>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</si>
  <si>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</si>
  <si>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</si>
  <si>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</si>
  <si>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</si>
  <si>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</si>
  <si>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</si>
  <si>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</si>
  <si>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</si>
  <si>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</si>
  <si>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</si>
  <si>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</si>
  <si>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</si>
  <si>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</si>
  <si>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</si>
  <si>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</si>
  <si>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</si>
  <si>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</si>
  <si>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</si>
  <si>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</si>
  <si>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</si>
  <si>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</si>
  <si>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</si>
  <si>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</si>
  <si>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</si>
  <si>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</si>
  <si>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</si>
  <si>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</si>
  <si>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</si>
  <si>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</si>
  <si>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</si>
  <si>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</si>
  <si>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</si>
  <si>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</si>
  <si>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</si>
  <si>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</si>
  <si>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</si>
  <si>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</si>
  <si>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</si>
  <si>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</si>
  <si>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</si>
  <si>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</si>
  <si>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</si>
  <si>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</si>
  <si>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</si>
  <si>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</si>
  <si>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</si>
  <si>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Levoča </t>
  </si>
  <si>
    <t xml:space="preserve">Spracoval: Bakošová                                </t>
  </si>
  <si>
    <t xml:space="preserve">Projektant: PROJEKT.KANCELÁRIA ING.VÍT SVOBODA </t>
  </si>
  <si>
    <t xml:space="preserve">JKSO : </t>
  </si>
  <si>
    <t xml:space="preserve">Dodávateľ: Výberovým konaním </t>
  </si>
  <si>
    <t>Stavba : 2021-Odstránenie havar.stavu múru na východ.strane uličky</t>
  </si>
  <si>
    <t>STAVEBNÁ FIRMA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</si>
  <si>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</si>
  <si>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</si>
  <si>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</si>
  <si>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</si>
  <si>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</si>
  <si>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</si>
  <si>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</si>
  <si>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111201101</t>
  </si>
  <si>
    <t>Odstránenie krovín s koreňmi do 1000 m2</t>
  </si>
  <si>
    <t>m2</t>
  </si>
  <si>
    <t xml:space="preserve">                    </t>
  </si>
  <si>
    <t>11120-1101</t>
  </si>
  <si>
    <t>45.11.12</t>
  </si>
  <si>
    <t>EK</t>
  </si>
  <si>
    <t>S</t>
  </si>
  <si>
    <t>272</t>
  </si>
  <si>
    <t>112101101</t>
  </si>
  <si>
    <t>Vyrúbanie stromov listnatých priemer do 300 mm</t>
  </si>
  <si>
    <t>kus</t>
  </si>
  <si>
    <t>11210-1101</t>
  </si>
  <si>
    <t>112201101</t>
  </si>
  <si>
    <t>Odstránenie pňov priemer do 300 mm</t>
  </si>
  <si>
    <t>11220-1101</t>
  </si>
  <si>
    <t>221</t>
  </si>
  <si>
    <t>113107124</t>
  </si>
  <si>
    <t>Odstránenie podkladov alebo krytov z kameniva drv. hr. 300-400 mm, do 200 m2</t>
  </si>
  <si>
    <t>11310-7124</t>
  </si>
  <si>
    <t>45.11.11</t>
  </si>
  <si>
    <t>122201101</t>
  </si>
  <si>
    <t>Odkopávky a prekopávky nezapaž. v horn. tr. 3 do 100 m3</t>
  </si>
  <si>
    <t>m3</t>
  </si>
  <si>
    <t>12220-1101</t>
  </si>
  <si>
    <t>45.11.21</t>
  </si>
  <si>
    <t>10 "priekopa =   10,000</t>
  </si>
  <si>
    <t>23,55 "pred nárožim =   23,550</t>
  </si>
  <si>
    <t>132201101</t>
  </si>
  <si>
    <t>Hĺbenie rýh šírka do 60 cm v horn. tr. 3 do 100 m3</t>
  </si>
  <si>
    <t>13220-1101</t>
  </si>
  <si>
    <t>9*0,6*1 =   5,400</t>
  </si>
  <si>
    <t>132201110</t>
  </si>
  <si>
    <t>Príplatok za lepivosť horniny tr. 3 v rýhach š. do 60 cm s urovnaním dna</t>
  </si>
  <si>
    <t>13220-1110</t>
  </si>
  <si>
    <t>132201200</t>
  </si>
  <si>
    <t>Hĺbenie rýh šírka do 2 m v horn. tr. 3 nad 100 m3</t>
  </si>
  <si>
    <t>13220-1200</t>
  </si>
  <si>
    <t>45.11.24</t>
  </si>
  <si>
    <t>132201209</t>
  </si>
  <si>
    <t>Príplatok za lepivosť horniny tr.3 v rýhach š. do 200 cm</t>
  </si>
  <si>
    <t>13220-1209</t>
  </si>
  <si>
    <t>133301101</t>
  </si>
  <si>
    <t>Hĺbenie šachiet v horn. tr. 4 do 100 m3</t>
  </si>
  <si>
    <t>13330-1101</t>
  </si>
  <si>
    <t>1,2*1,2*2,5 =   3,600</t>
  </si>
  <si>
    <t>133301109</t>
  </si>
  <si>
    <t>Príplatok za lepivosť horniny tr.4</t>
  </si>
  <si>
    <t>13330-1109</t>
  </si>
  <si>
    <t>45.21.22</t>
  </si>
  <si>
    <t>166101101</t>
  </si>
  <si>
    <t>Prehodenie výkopku v horn. tr. 1-4</t>
  </si>
  <si>
    <t>16610-1101</t>
  </si>
  <si>
    <t>174101101</t>
  </si>
  <si>
    <t>Zásyp zhutnený jám, rýh, šachiet alebo okolo objektu</t>
  </si>
  <si>
    <t>17410-1101</t>
  </si>
  <si>
    <t>5,4-1,08 "trativod =   4,320</t>
  </si>
  <si>
    <t>121,88 =   121,880</t>
  </si>
  <si>
    <t>174201101</t>
  </si>
  <si>
    <t>Zásyp nezhutnený jám, rýh, šachiet alebo okolo objektu</t>
  </si>
  <si>
    <t>17420-1101</t>
  </si>
  <si>
    <t>MAT</t>
  </si>
  <si>
    <t>583344550</t>
  </si>
  <si>
    <t>Kamenivo ťažené hrubé drvené 8-16 B2</t>
  </si>
  <si>
    <t>14.21.12</t>
  </si>
  <si>
    <t>EZ</t>
  </si>
  <si>
    <t>231</t>
  </si>
  <si>
    <t>182001121</t>
  </si>
  <si>
    <t>Plošná úprava terénu,</t>
  </si>
  <si>
    <t>18200-1121</t>
  </si>
  <si>
    <t xml:space="preserve">1 - ZEMNE PRÁCE  spolu: </t>
  </si>
  <si>
    <t>2 - ZÁKLADY</t>
  </si>
  <si>
    <t>271</t>
  </si>
  <si>
    <t>212752125</t>
  </si>
  <si>
    <t>Trativody z flexodrenážnych rúr DN 100 so štrkopieskovým lôžkom a obsypom</t>
  </si>
  <si>
    <t>m</t>
  </si>
  <si>
    <t>21275-2125</t>
  </si>
  <si>
    <t>45.25.21</t>
  </si>
  <si>
    <t>002</t>
  </si>
  <si>
    <t>289472214</t>
  </si>
  <si>
    <t>Škárovanie muriva jednovrstv. hĺbkové z lom. kameňa stredného</t>
  </si>
  <si>
    <t>28947-2214</t>
  </si>
  <si>
    <t xml:space="preserve">2 - ZÁKLADY  spolu: </t>
  </si>
  <si>
    <t>3 - ZVISLÉ A KOMPLETNÉ KONŠTRUKCIE</t>
  </si>
  <si>
    <t>015</t>
  </si>
  <si>
    <t>327215132</t>
  </si>
  <si>
    <t>Murivo nadzákladové obkladové z lom. kameňa upraveného s vyškárovaním</t>
  </si>
  <si>
    <t>32721-5132</t>
  </si>
  <si>
    <t>45.25.50</t>
  </si>
  <si>
    <t>3272152PC</t>
  </si>
  <si>
    <t>Murivo nadzákladové obkladové z lom. kameňa vytriedeného</t>
  </si>
  <si>
    <t>32721-52PC</t>
  </si>
  <si>
    <t xml:space="preserve">3 - ZVISLÉ A KOMPLETNÉ KONŠTRUKCIE  spolu: </t>
  </si>
  <si>
    <t>4 - VODOROVNÉ KONŠTRUKCIE</t>
  </si>
  <si>
    <t>312</t>
  </si>
  <si>
    <t>434211111</t>
  </si>
  <si>
    <t>Schody z lomového kameňa na MC100 v dlažbách</t>
  </si>
  <si>
    <t>43421-1111</t>
  </si>
  <si>
    <t xml:space="preserve">4 - VODOROVNÉ KONŠTRUKCIE  spolu: </t>
  </si>
  <si>
    <t>5 - KOMUNIKÁCIE</t>
  </si>
  <si>
    <t>564661111</t>
  </si>
  <si>
    <t>Podklad z kameniva hrub. drveného 63-125 mm hr. 200 mm</t>
  </si>
  <si>
    <t>56466-1111</t>
  </si>
  <si>
    <t>45.23.11</t>
  </si>
  <si>
    <t>121,5*2 =   243,000</t>
  </si>
  <si>
    <t>49,25 =   49,250</t>
  </si>
  <si>
    <t xml:space="preserve">5 - KOMUNIKÁCIE  spolu: </t>
  </si>
  <si>
    <t>6 - ÚPRAVY POVRCHOV, PODLAHY, VÝPLNE</t>
  </si>
  <si>
    <t>620901111</t>
  </si>
  <si>
    <t>Kamenárske opracovanie lícnych plôch zrnovaním</t>
  </si>
  <si>
    <t>62090-1111</t>
  </si>
  <si>
    <t>45.41.10</t>
  </si>
  <si>
    <t>211</t>
  </si>
  <si>
    <t>622211112</t>
  </si>
  <si>
    <t>Hydrofobizačný náter</t>
  </si>
  <si>
    <t>62221-1112</t>
  </si>
  <si>
    <t xml:space="preserve">6 - ÚPRAVY POVRCHOV, PODLAHY, VÝPLNE  spolu: </t>
  </si>
  <si>
    <t>9 - OSTATNÉ KONŠTRUKCIE A PRÁCE</t>
  </si>
  <si>
    <t>003</t>
  </si>
  <si>
    <t>941941041</t>
  </si>
  <si>
    <t>Montáž lešenia ľahk. radového s podlahami š. do 1,2 m v. do 10 m</t>
  </si>
  <si>
    <t>94194-1041</t>
  </si>
  <si>
    <t>45.25.10</t>
  </si>
  <si>
    <t>941941291</t>
  </si>
  <si>
    <t>Príplatok za prvý a každý ďalší mesiac použitia lešenia k pol. -1041</t>
  </si>
  <si>
    <t>94194-1291</t>
  </si>
  <si>
    <t>120*2 =   240,000</t>
  </si>
  <si>
    <t>941941841</t>
  </si>
  <si>
    <t>Demontáž lešenia ľahk. radového s podlahami š. do 1,2 m v. do 10 m</t>
  </si>
  <si>
    <t>94194-1841</t>
  </si>
  <si>
    <t>013</t>
  </si>
  <si>
    <t>962022391</t>
  </si>
  <si>
    <t>Búranie muriva z kameňa na MV, MVC alebo otvorov nad 4 m2</t>
  </si>
  <si>
    <t>96202-2391</t>
  </si>
  <si>
    <t>979021111</t>
  </si>
  <si>
    <t>Vyberanie kameňov zo sute s očist. a úpravou pre ďalšie použitie</t>
  </si>
  <si>
    <t>97902-1111</t>
  </si>
  <si>
    <t>979082111</t>
  </si>
  <si>
    <t>Vnútrostavenisková doprava sute a vybúraných hmôt do 10 m</t>
  </si>
  <si>
    <t>t</t>
  </si>
  <si>
    <t>97908-2111</t>
  </si>
  <si>
    <t>979082121</t>
  </si>
  <si>
    <t>Vnútrost. doprava sute a vybúraných hmôt každých ďalších 5 m</t>
  </si>
  <si>
    <t>97908-2121</t>
  </si>
  <si>
    <t>230,2*3 =   690,600</t>
  </si>
  <si>
    <t>998153131</t>
  </si>
  <si>
    <t>Presun hmôt pre múry a valy samostatné murov. alebo monol. v. do 20 m</t>
  </si>
  <si>
    <t>99815-3131</t>
  </si>
  <si>
    <t>45.21.64</t>
  </si>
  <si>
    <t>000</t>
  </si>
  <si>
    <t>999990001</t>
  </si>
  <si>
    <t>Odstránenie kotercov</t>
  </si>
  <si>
    <t>hod</t>
  </si>
  <si>
    <t>99999-0001</t>
  </si>
  <si>
    <t>45.45.13</t>
  </si>
  <si>
    <t>999990002</t>
  </si>
  <si>
    <t>Zdemontovanie vodovodu</t>
  </si>
  <si>
    <t>99999-0002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</si>
  <si>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</si>
  <si>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</si>
  <si>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</si>
  <si>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</si>
  <si>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</si>
  <si>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711491272</t>
  </si>
  <si>
    <t>Zhotovenie izolácie tlakovej položením ochrannej textílie zvislej</t>
  </si>
  <si>
    <t>I</t>
  </si>
  <si>
    <t>71149-1272</t>
  </si>
  <si>
    <t>45.22.20</t>
  </si>
  <si>
    <t>IK</t>
  </si>
  <si>
    <t>693A00102</t>
  </si>
  <si>
    <t>Geotextílie TATRATEX T - 300</t>
  </si>
  <si>
    <t>17.20.10</t>
  </si>
  <si>
    <t>IZ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</si>
  <si>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</si>
  <si>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</si>
  <si>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</si>
  <si>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</si>
  <si>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713 - Izolácie tepelné</t>
  </si>
  <si>
    <t>713</t>
  </si>
  <si>
    <t>713131151</t>
  </si>
  <si>
    <t>Montáž tep. izol. stien volne</t>
  </si>
  <si>
    <t>71313-1151</t>
  </si>
  <si>
    <t>45.32.11</t>
  </si>
  <si>
    <t>2832E0102</t>
  </si>
  <si>
    <t>Fólia izolačná Platon D-Drain 1,00x20 m bal.20-30m2</t>
  </si>
  <si>
    <t>25.21.30</t>
  </si>
  <si>
    <t xml:space="preserve">231103              </t>
  </si>
  <si>
    <t>998713201</t>
  </si>
  <si>
    <t>Presun hmôt pre izolácie tepelné v objektoch výšky do 6 m</t>
  </si>
  <si>
    <t>99871-3201</t>
  </si>
  <si>
    <t xml:space="preserve">713 - Izolácie tepelné  spolu: </t>
  </si>
  <si>
    <t>767 - Konštrukcie doplnk. kovové stavebné</t>
  </si>
  <si>
    <t>767</t>
  </si>
  <si>
    <t>767920120</t>
  </si>
  <si>
    <t>Montáž vrát a vrátok v oplotení na stĺipky murované do 4 m2</t>
  </si>
  <si>
    <t>76792-0120</t>
  </si>
  <si>
    <t>45.34.10</t>
  </si>
  <si>
    <t>3132A2208</t>
  </si>
  <si>
    <t>Bránka oceľ.2-krídl., šír.2,45 m, výš.1,25 m</t>
  </si>
  <si>
    <t>28.75.27</t>
  </si>
  <si>
    <t>998767201</t>
  </si>
  <si>
    <t>Presun hmôt pre kovové stav. doplnk. konštr. v objektoch výšky do 6 m</t>
  </si>
  <si>
    <t>99876-7201</t>
  </si>
  <si>
    <t>45.42.12</t>
  </si>
  <si>
    <t xml:space="preserve">767 - Konštrukcie doplnk. kovové stavebné  spolu: </t>
  </si>
  <si>
    <t>783 - Nátery</t>
  </si>
  <si>
    <t>783</t>
  </si>
  <si>
    <t>783225400</t>
  </si>
  <si>
    <t>Nátery kov. stav. dopl. konšt. synt. dvojn.+1x email s tmel</t>
  </si>
  <si>
    <t>78322-5400</t>
  </si>
  <si>
    <t>45.44.21</t>
  </si>
  <si>
    <t xml:space="preserve">783 - Nátery  spolu: </t>
  </si>
  <si>
    <t xml:space="preserve">PRÁCE A DODÁVKY PSV  spolu: </t>
  </si>
  <si>
    <t>Za rozpočet celkom</t>
  </si>
  <si>
    <t>Spracoval: Bakošová</t>
  </si>
  <si>
    <t>Figura</t>
  </si>
  <si>
    <t>ohradového múru v hradobnej priekope na severozápadnej strane mestského opevnenia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</si>
</sst>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83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/>
    <xf numFmtId="14" fontId="3" fillId="0" borderId="0" xfId="0" applyNumberFormat="1" applyFont="1" applyProtection="1"/>
    <xf numFmtId="14" fontId="3" fillId="0" borderId="0" xfId="0" applyNumberFormat="1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5"/>
  <sheetViews>
    <sheetView showGridLines="0" tabSelected="1" workbookViewId="0">
      <pane xSplit="4" ySplit="10" topLeftCell="E14" activePane="bottomRight" state="frozen"/>
      <selection pane="topRight"/>
      <selection pane="bottomLeft"/>
      <selection pane="bottomRight" activeCell="AM8" sqref="AM8"/>
    </sheetView>
  </sheetViews>
  <sheetFormatPr defaultColWidth="9" defaultRowHeight="13.2"/>
  <cols>
    <col min="1" max="1" width="6.6640625" style="25" customWidth="1"/>
    <col min="2" max="2" width="3.6640625" style="26" customWidth="1"/>
    <col min="3" max="3" width="13" style="27" customWidth="1"/>
    <col min="4" max="4" width="45.6640625" style="28" customWidth="1"/>
    <col min="5" max="5" width="11.33203125" style="29" customWidth="1"/>
    <col min="6" max="6" width="5.88671875" style="30" customWidth="1"/>
    <col min="7" max="7" width="8.6640625" style="31" customWidth="1"/>
    <col min="8" max="10" width="9.6640625" style="31" customWidth="1"/>
    <col min="11" max="11" width="7.44140625" style="32" customWidth="1"/>
    <col min="12" max="12" width="8.33203125" style="32" customWidth="1"/>
    <col min="13" max="13" width="7.109375" style="29" hidden="1" customWidth="1"/>
    <col min="14" max="14" width="7" style="29" hidden="1" customWidth="1"/>
    <col min="15" max="15" width="3.5546875" style="30" hidden="1" customWidth="1"/>
    <col min="16" max="16" width="12.6640625" style="30" hidden="1" customWidth="1"/>
    <col min="17" max="19" width="11.33203125" style="29" hidden="1" customWidth="1"/>
    <col min="20" max="20" width="10.5546875" style="33" hidden="1" customWidth="1"/>
    <col min="21" max="21" width="10.33203125" style="33" hidden="1" customWidth="1"/>
    <col min="22" max="22" width="5.6640625" style="33" hidden="1" customWidth="1"/>
    <col min="23" max="23" width="9.109375" style="29" hidden="1" customWidth="1"/>
    <col min="24" max="25" width="11.88671875" style="34" hidden="1" customWidth="1"/>
    <col min="26" max="26" width="7.5546875" style="27" hidden="1" customWidth="1"/>
    <col min="27" max="27" width="12.6640625" style="27" hidden="1" customWidth="1"/>
    <col min="28" max="28" width="4.33203125" style="30" hidden="1" customWidth="1"/>
    <col min="29" max="30" width="2.6640625" style="30" hidden="1" customWidth="1"/>
    <col min="31" max="34" width="9.109375" style="35" hidden="1" customWidth="1"/>
    <col min="35" max="35" width="9.109375" style="4" customWidth="1"/>
    <col min="36" max="37" width="9.109375" style="4" hidden="1" customWidth="1"/>
    <col min="38" max="1024" width="9" style="36"/>
  </cols>
  <sheetData>
    <row r="1" spans="1:37" s="4" customFormat="1" ht="12.75" customHeight="1">
      <c r="A1" s="8" t="s">
        <v>67</v>
      </c>
      <c r="G1" s="5"/>
      <c r="I1" s="8" t="s">
        <v>68</v>
      </c>
      <c r="J1" s="5"/>
      <c r="K1" s="6"/>
      <c r="Q1" s="7"/>
      <c r="R1" s="7"/>
      <c r="S1" s="7"/>
      <c r="X1" s="34"/>
      <c r="Y1" s="34"/>
      <c r="Z1" s="52" t="s">
        <v>2</v>
      </c>
      <c r="AA1" s="52" t="s">
        <v>3</v>
      </c>
      <c r="AB1" s="1" t="s">
        <v>4</v>
      </c>
      <c r="AC1" s="1" t="s">
        <v>5</v>
      </c>
      <c r="AD1" s="1" t="s">
        <v>6</v>
      </c>
      <c r="AE1" s="53" t="s">
        <v>7</v>
      </c>
      <c r="AF1" s="54" t="s">
        <v>8</v>
      </c>
    </row>
    <row r="2" spans="1:37" s="4" customFormat="1" ht="10.199999999999999">
      <c r="A2" s="8" t="s">
        <v>69</v>
      </c>
      <c r="G2" s="5"/>
      <c r="H2" s="37"/>
      <c r="I2" s="8" t="s">
        <v>70</v>
      </c>
      <c r="J2" s="5"/>
      <c r="K2" s="6"/>
      <c r="Q2" s="7"/>
      <c r="R2" s="7"/>
      <c r="S2" s="7"/>
      <c r="X2" s="34"/>
      <c r="Y2" s="34"/>
      <c r="Z2" s="52" t="s">
        <v>9</v>
      </c>
      <c r="AA2" s="3" t="s">
        <v>10</v>
      </c>
      <c r="AB2" s="2" t="s">
        <v>11</v>
      </c>
      <c r="AC2" s="2"/>
      <c r="AD2" s="3"/>
      <c r="AE2" s="53">
        <v>1</v>
      </c>
      <c r="AF2" s="55">
        <v>123.5</v>
      </c>
    </row>
    <row r="3" spans="1:37" s="4" customFormat="1" ht="10.199999999999999">
      <c r="A3" s="8" t="s">
        <v>71</v>
      </c>
      <c r="G3" s="5"/>
      <c r="I3" s="79">
        <v>44579</v>
      </c>
      <c r="J3" s="5"/>
      <c r="K3" s="6"/>
      <c r="Q3" s="7"/>
      <c r="R3" s="7"/>
      <c r="S3" s="7"/>
      <c r="X3" s="34"/>
      <c r="Y3" s="34"/>
      <c r="Z3" s="52" t="s">
        <v>12</v>
      </c>
      <c r="AA3" s="3" t="s">
        <v>13</v>
      </c>
      <c r="AB3" s="2" t="s">
        <v>11</v>
      </c>
      <c r="AC3" s="2" t="s">
        <v>14</v>
      </c>
      <c r="AD3" s="3" t="s">
        <v>15</v>
      </c>
      <c r="AE3" s="53">
        <v>2</v>
      </c>
      <c r="AF3" s="56">
        <v>123.46</v>
      </c>
    </row>
    <row r="4" spans="1:37" s="4" customFormat="1" ht="10.199999999999999">
      <c r="Q4" s="7"/>
      <c r="R4" s="7"/>
      <c r="S4" s="7"/>
      <c r="X4" s="34"/>
      <c r="Y4" s="34"/>
      <c r="Z4" s="52" t="s">
        <v>16</v>
      </c>
      <c r="AA4" s="3" t="s">
        <v>17</v>
      </c>
      <c r="AB4" s="2" t="s">
        <v>11</v>
      </c>
      <c r="AC4" s="2"/>
      <c r="AD4" s="3"/>
      <c r="AE4" s="53">
        <v>3</v>
      </c>
      <c r="AF4" s="57">
        <v>123.45699999999999</v>
      </c>
    </row>
    <row r="5" spans="1:37" s="4" customFormat="1" ht="10.199999999999999">
      <c r="A5" s="8" t="s">
        <v>72</v>
      </c>
      <c r="D5" s="78" t="s">
        <v>297</v>
      </c>
      <c r="Q5" s="7"/>
      <c r="R5" s="7"/>
      <c r="S5" s="7"/>
      <c r="X5" s="34"/>
      <c r="Y5" s="34"/>
      <c r="Z5" s="52" t="s">
        <v>18</v>
      </c>
      <c r="AA5" s="3" t="s">
        <v>13</v>
      </c>
      <c r="AB5" s="2" t="s">
        <v>11</v>
      </c>
      <c r="AC5" s="2" t="s">
        <v>14</v>
      </c>
      <c r="AD5" s="3" t="s">
        <v>15</v>
      </c>
      <c r="AE5" s="53">
        <v>4</v>
      </c>
      <c r="AF5" s="58">
        <v>123.4567</v>
      </c>
    </row>
    <row r="6" spans="1:37" s="4" customFormat="1" ht="10.199999999999999">
      <c r="A6" s="8"/>
      <c r="Q6" s="7"/>
      <c r="R6" s="7"/>
      <c r="S6" s="7"/>
      <c r="X6" s="34"/>
      <c r="Y6" s="34"/>
      <c r="Z6" s="37"/>
      <c r="AA6" s="37"/>
      <c r="AE6" s="53" t="s">
        <v>19</v>
      </c>
      <c r="AF6" s="56">
        <v>123.46</v>
      </c>
    </row>
    <row r="7" spans="1:37" s="4" customFormat="1" ht="10.199999999999999">
      <c r="A7" s="8"/>
      <c r="Q7" s="7"/>
      <c r="R7" s="7"/>
      <c r="S7" s="7"/>
      <c r="X7" s="34"/>
      <c r="Y7" s="34"/>
      <c r="Z7" s="37"/>
      <c r="AA7" s="37"/>
    </row>
    <row r="8" spans="1:37" s="4" customFormat="1" ht="13.8">
      <c r="A8" s="4" t="s">
        <v>73</v>
      </c>
      <c r="B8" s="38"/>
      <c r="C8" s="39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34"/>
      <c r="Y8" s="34"/>
      <c r="Z8" s="37"/>
      <c r="AA8" s="37"/>
      <c r="AE8" s="30"/>
      <c r="AF8" s="30"/>
      <c r="AG8" s="30"/>
      <c r="AH8" s="30"/>
    </row>
    <row r="9" spans="1:37">
      <c r="A9" s="10" t="s">
        <v>20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81" t="s">
        <v>30</v>
      </c>
      <c r="L9" s="81"/>
      <c r="M9" s="82" t="s">
        <v>31</v>
      </c>
      <c r="N9" s="82"/>
      <c r="O9" s="10" t="s">
        <v>1</v>
      </c>
      <c r="P9" s="41" t="s">
        <v>32</v>
      </c>
      <c r="Q9" s="10" t="s">
        <v>24</v>
      </c>
      <c r="R9" s="10" t="s">
        <v>24</v>
      </c>
      <c r="S9" s="41" t="s">
        <v>24</v>
      </c>
      <c r="T9" s="43" t="s">
        <v>33</v>
      </c>
      <c r="U9" s="44" t="s">
        <v>34</v>
      </c>
      <c r="V9" s="45" t="s">
        <v>35</v>
      </c>
      <c r="W9" s="10" t="s">
        <v>36</v>
      </c>
      <c r="X9" s="46" t="s">
        <v>22</v>
      </c>
      <c r="Y9" s="46" t="s">
        <v>22</v>
      </c>
      <c r="Z9" s="59" t="s">
        <v>37</v>
      </c>
      <c r="AA9" s="59" t="s">
        <v>38</v>
      </c>
      <c r="AB9" s="10" t="s">
        <v>35</v>
      </c>
      <c r="AC9" s="10" t="s">
        <v>39</v>
      </c>
      <c r="AD9" s="10" t="s">
        <v>40</v>
      </c>
      <c r="AE9" s="60" t="s">
        <v>41</v>
      </c>
      <c r="AF9" s="60" t="s">
        <v>42</v>
      </c>
      <c r="AG9" s="60" t="s">
        <v>24</v>
      </c>
      <c r="AH9" s="60" t="s">
        <v>43</v>
      </c>
      <c r="AJ9" s="4" t="s">
        <v>74</v>
      </c>
      <c r="AK9" s="4" t="s">
        <v>76</v>
      </c>
    </row>
    <row r="10" spans="1:37">
      <c r="A10" s="11" t="s">
        <v>44</v>
      </c>
      <c r="B10" s="11" t="s">
        <v>45</v>
      </c>
      <c r="C10" s="40"/>
      <c r="D10" s="11" t="s">
        <v>46</v>
      </c>
      <c r="E10" s="11" t="s">
        <v>47</v>
      </c>
      <c r="F10" s="11" t="s">
        <v>48</v>
      </c>
      <c r="G10" s="11" t="s">
        <v>49</v>
      </c>
      <c r="H10" s="11"/>
      <c r="I10" s="11" t="s">
        <v>50</v>
      </c>
      <c r="J10" s="11"/>
      <c r="K10" s="11" t="s">
        <v>26</v>
      </c>
      <c r="L10" s="11" t="s">
        <v>29</v>
      </c>
      <c r="M10" s="42" t="s">
        <v>26</v>
      </c>
      <c r="N10" s="11" t="s">
        <v>29</v>
      </c>
      <c r="O10" s="11" t="s">
        <v>51</v>
      </c>
      <c r="P10" s="42"/>
      <c r="Q10" s="11" t="s">
        <v>52</v>
      </c>
      <c r="R10" s="11" t="s">
        <v>53</v>
      </c>
      <c r="S10" s="42" t="s">
        <v>54</v>
      </c>
      <c r="T10" s="47" t="s">
        <v>55</v>
      </c>
      <c r="U10" s="48" t="s">
        <v>56</v>
      </c>
      <c r="V10" s="49" t="s">
        <v>57</v>
      </c>
      <c r="W10" s="50"/>
      <c r="X10" s="51" t="s">
        <v>58</v>
      </c>
      <c r="Y10" s="51"/>
      <c r="Z10" s="61" t="s">
        <v>59</v>
      </c>
      <c r="AA10" s="61" t="s">
        <v>44</v>
      </c>
      <c r="AB10" s="11" t="s">
        <v>60</v>
      </c>
      <c r="AC10" s="62"/>
      <c r="AD10" s="62"/>
      <c r="AE10" s="63"/>
      <c r="AF10" s="63"/>
      <c r="AG10" s="63"/>
      <c r="AH10" s="63"/>
      <c r="AJ10" s="4" t="s">
        <v>75</v>
      </c>
      <c r="AK10" s="4" t="s">
        <v>77</v>
      </c>
    </row>
    <row r="12" spans="1:37">
      <c r="B12" s="64" t="s">
        <v>78</v>
      </c>
    </row>
    <row r="13" spans="1:37">
      <c r="B13" s="27" t="s">
        <v>79</v>
      </c>
    </row>
    <row r="14" spans="1:37">
      <c r="A14" s="25">
        <v>1</v>
      </c>
      <c r="B14" s="26" t="s">
        <v>80</v>
      </c>
      <c r="C14" s="27" t="s">
        <v>81</v>
      </c>
      <c r="D14" s="28" t="s">
        <v>82</v>
      </c>
      <c r="E14" s="29">
        <v>120</v>
      </c>
      <c r="F14" s="30" t="s">
        <v>83</v>
      </c>
      <c r="H14" s="31">
        <f>ROUND(E14*G14,2)</f>
        <v>0</v>
      </c>
      <c r="J14" s="31">
        <f>ROUND(E14*G14,2)</f>
        <v>0</v>
      </c>
      <c r="L14" s="32">
        <f>E14*K14</f>
        <v>0</v>
      </c>
      <c r="N14" s="29">
        <f>E14*M14</f>
        <v>0</v>
      </c>
      <c r="P14" s="30" t="s">
        <v>84</v>
      </c>
      <c r="V14" s="33" t="s">
        <v>66</v>
      </c>
      <c r="X14" s="65" t="s">
        <v>85</v>
      </c>
      <c r="Y14" s="65" t="s">
        <v>81</v>
      </c>
      <c r="Z14" s="27" t="s">
        <v>86</v>
      </c>
      <c r="AJ14" s="4" t="s">
        <v>87</v>
      </c>
      <c r="AK14" s="4" t="s">
        <v>88</v>
      </c>
    </row>
    <row r="15" spans="1:37">
      <c r="A15" s="25">
        <v>2</v>
      </c>
      <c r="B15" s="26" t="s">
        <v>89</v>
      </c>
      <c r="C15" s="27" t="s">
        <v>90</v>
      </c>
      <c r="D15" s="28" t="s">
        <v>91</v>
      </c>
      <c r="E15" s="29">
        <v>10</v>
      </c>
      <c r="F15" s="30" t="s">
        <v>92</v>
      </c>
      <c r="H15" s="31">
        <f>ROUND(E15*G15,2)</f>
        <v>0</v>
      </c>
      <c r="J15" s="31">
        <f>ROUND(E15*G15,2)</f>
        <v>0</v>
      </c>
      <c r="L15" s="32">
        <f>E15*K15</f>
        <v>0</v>
      </c>
      <c r="N15" s="29">
        <f>E15*M15</f>
        <v>0</v>
      </c>
      <c r="P15" s="30" t="s">
        <v>84</v>
      </c>
      <c r="V15" s="33" t="s">
        <v>66</v>
      </c>
      <c r="X15" s="65" t="s">
        <v>93</v>
      </c>
      <c r="Y15" s="65" t="s">
        <v>90</v>
      </c>
      <c r="Z15" s="27" t="s">
        <v>86</v>
      </c>
      <c r="AJ15" s="4" t="s">
        <v>87</v>
      </c>
      <c r="AK15" s="4" t="s">
        <v>88</v>
      </c>
    </row>
    <row r="16" spans="1:37">
      <c r="A16" s="25">
        <v>3</v>
      </c>
      <c r="B16" s="26" t="s">
        <v>89</v>
      </c>
      <c r="C16" s="27" t="s">
        <v>94</v>
      </c>
      <c r="D16" s="28" t="s">
        <v>95</v>
      </c>
      <c r="E16" s="29">
        <v>10</v>
      </c>
      <c r="F16" s="30" t="s">
        <v>92</v>
      </c>
      <c r="H16" s="31">
        <f>ROUND(E16*G16,2)</f>
        <v>0</v>
      </c>
      <c r="J16" s="31">
        <f>ROUND(E16*G16,2)</f>
        <v>0</v>
      </c>
      <c r="K16" s="32">
        <v>2.0000000000000002E-5</v>
      </c>
      <c r="L16" s="32">
        <f>E16*K16</f>
        <v>2.0000000000000001E-4</v>
      </c>
      <c r="N16" s="29">
        <f>E16*M16</f>
        <v>0</v>
      </c>
      <c r="P16" s="30" t="s">
        <v>84</v>
      </c>
      <c r="V16" s="33" t="s">
        <v>66</v>
      </c>
      <c r="X16" s="65" t="s">
        <v>96</v>
      </c>
      <c r="Y16" s="65" t="s">
        <v>94</v>
      </c>
      <c r="Z16" s="27" t="s">
        <v>86</v>
      </c>
      <c r="AJ16" s="4" t="s">
        <v>87</v>
      </c>
      <c r="AK16" s="4" t="s">
        <v>88</v>
      </c>
    </row>
    <row r="17" spans="1:37">
      <c r="A17" s="25">
        <v>4</v>
      </c>
      <c r="B17" s="26" t="s">
        <v>97</v>
      </c>
      <c r="C17" s="27" t="s">
        <v>98</v>
      </c>
      <c r="D17" s="28" t="s">
        <v>99</v>
      </c>
      <c r="E17" s="29">
        <v>121.5</v>
      </c>
      <c r="F17" s="30" t="s">
        <v>83</v>
      </c>
      <c r="H17" s="31">
        <f>ROUND(E17*G17,2)</f>
        <v>0</v>
      </c>
      <c r="J17" s="31">
        <f>ROUND(E17*G17,2)</f>
        <v>0</v>
      </c>
      <c r="L17" s="32">
        <f>E17*K17</f>
        <v>0</v>
      </c>
      <c r="M17" s="29">
        <v>0.56000000000000005</v>
      </c>
      <c r="N17" s="29">
        <f>E17*M17</f>
        <v>68.040000000000006</v>
      </c>
      <c r="P17" s="30" t="s">
        <v>84</v>
      </c>
      <c r="V17" s="33" t="s">
        <v>66</v>
      </c>
      <c r="X17" s="65" t="s">
        <v>100</v>
      </c>
      <c r="Y17" s="65" t="s">
        <v>98</v>
      </c>
      <c r="Z17" s="27" t="s">
        <v>101</v>
      </c>
      <c r="AJ17" s="4" t="s">
        <v>87</v>
      </c>
      <c r="AK17" s="4" t="s">
        <v>88</v>
      </c>
    </row>
    <row r="18" spans="1:37">
      <c r="A18" s="25">
        <v>5</v>
      </c>
      <c r="B18" s="26" t="s">
        <v>80</v>
      </c>
      <c r="C18" s="27" t="s">
        <v>102</v>
      </c>
      <c r="D18" s="28" t="s">
        <v>103</v>
      </c>
      <c r="E18" s="29">
        <v>33.549999999999997</v>
      </c>
      <c r="F18" s="30" t="s">
        <v>104</v>
      </c>
      <c r="H18" s="31">
        <f>ROUND(E18*G18,2)</f>
        <v>0</v>
      </c>
      <c r="J18" s="31">
        <f>ROUND(E18*G18,2)</f>
        <v>0</v>
      </c>
      <c r="L18" s="32">
        <f>E18*K18</f>
        <v>0</v>
      </c>
      <c r="N18" s="29">
        <f>E18*M18</f>
        <v>0</v>
      </c>
      <c r="P18" s="30" t="s">
        <v>84</v>
      </c>
      <c r="V18" s="33" t="s">
        <v>66</v>
      </c>
      <c r="X18" s="65" t="s">
        <v>105</v>
      </c>
      <c r="Y18" s="65" t="s">
        <v>102</v>
      </c>
      <c r="Z18" s="27" t="s">
        <v>106</v>
      </c>
      <c r="AJ18" s="4" t="s">
        <v>87</v>
      </c>
      <c r="AK18" s="4" t="s">
        <v>88</v>
      </c>
    </row>
    <row r="19" spans="1:37">
      <c r="D19" s="66" t="s">
        <v>107</v>
      </c>
      <c r="E19" s="67"/>
      <c r="F19" s="68"/>
      <c r="G19" s="69"/>
      <c r="H19" s="69"/>
      <c r="I19" s="69"/>
      <c r="J19" s="69"/>
      <c r="K19" s="70"/>
      <c r="L19" s="70"/>
      <c r="M19" s="67"/>
      <c r="N19" s="67"/>
      <c r="O19" s="68"/>
      <c r="P19" s="68"/>
      <c r="Q19" s="67"/>
      <c r="R19" s="67"/>
      <c r="S19" s="67"/>
      <c r="T19" s="71"/>
      <c r="U19" s="71"/>
      <c r="V19" s="71" t="s">
        <v>0</v>
      </c>
      <c r="W19" s="67"/>
      <c r="X19" s="72"/>
    </row>
    <row r="20" spans="1:37">
      <c r="D20" s="66" t="s">
        <v>108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67"/>
      <c r="X20" s="72"/>
    </row>
    <row r="21" spans="1:37">
      <c r="A21" s="25">
        <v>6</v>
      </c>
      <c r="B21" s="26" t="s">
        <v>89</v>
      </c>
      <c r="C21" s="27" t="s">
        <v>109</v>
      </c>
      <c r="D21" s="28" t="s">
        <v>110</v>
      </c>
      <c r="E21" s="29">
        <v>5.4</v>
      </c>
      <c r="F21" s="30" t="s">
        <v>104</v>
      </c>
      <c r="H21" s="31">
        <f>ROUND(E21*G21,2)</f>
        <v>0</v>
      </c>
      <c r="J21" s="31">
        <f>ROUND(E21*G21,2)</f>
        <v>0</v>
      </c>
      <c r="L21" s="32">
        <f>E21*K21</f>
        <v>0</v>
      </c>
      <c r="N21" s="29">
        <f>E21*M21</f>
        <v>0</v>
      </c>
      <c r="P21" s="30" t="s">
        <v>84</v>
      </c>
      <c r="V21" s="33" t="s">
        <v>66</v>
      </c>
      <c r="X21" s="65" t="s">
        <v>111</v>
      </c>
      <c r="Y21" s="65" t="s">
        <v>109</v>
      </c>
      <c r="Z21" s="27" t="s">
        <v>106</v>
      </c>
      <c r="AJ21" s="4" t="s">
        <v>87</v>
      </c>
      <c r="AK21" s="4" t="s">
        <v>88</v>
      </c>
    </row>
    <row r="22" spans="1:37">
      <c r="D22" s="66" t="s">
        <v>112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67"/>
      <c r="X22" s="72"/>
    </row>
    <row r="23" spans="1:37">
      <c r="A23" s="25">
        <v>7</v>
      </c>
      <c r="B23" s="26" t="s">
        <v>80</v>
      </c>
      <c r="C23" s="27" t="s">
        <v>113</v>
      </c>
      <c r="D23" s="28" t="s">
        <v>114</v>
      </c>
      <c r="E23" s="29">
        <v>5.4</v>
      </c>
      <c r="F23" s="30" t="s">
        <v>104</v>
      </c>
      <c r="H23" s="31">
        <f>ROUND(E23*G23,2)</f>
        <v>0</v>
      </c>
      <c r="J23" s="31">
        <f>ROUND(E23*G23,2)</f>
        <v>0</v>
      </c>
      <c r="L23" s="32">
        <f>E23*K23</f>
        <v>0</v>
      </c>
      <c r="N23" s="29">
        <f>E23*M23</f>
        <v>0</v>
      </c>
      <c r="P23" s="30" t="s">
        <v>84</v>
      </c>
      <c r="V23" s="33" t="s">
        <v>66</v>
      </c>
      <c r="X23" s="65" t="s">
        <v>115</v>
      </c>
      <c r="Y23" s="65" t="s">
        <v>113</v>
      </c>
      <c r="Z23" s="27" t="s">
        <v>106</v>
      </c>
      <c r="AJ23" s="4" t="s">
        <v>87</v>
      </c>
      <c r="AK23" s="4" t="s">
        <v>88</v>
      </c>
    </row>
    <row r="24" spans="1:37">
      <c r="A24" s="25">
        <v>8</v>
      </c>
      <c r="B24" s="26" t="s">
        <v>89</v>
      </c>
      <c r="C24" s="27" t="s">
        <v>116</v>
      </c>
      <c r="D24" s="28" t="s">
        <v>117</v>
      </c>
      <c r="E24" s="29">
        <v>121.88</v>
      </c>
      <c r="F24" s="30" t="s">
        <v>104</v>
      </c>
      <c r="H24" s="31">
        <f>ROUND(E24*G24,2)</f>
        <v>0</v>
      </c>
      <c r="J24" s="31">
        <f>ROUND(E24*G24,2)</f>
        <v>0</v>
      </c>
      <c r="L24" s="32">
        <f>E24*K24</f>
        <v>0</v>
      </c>
      <c r="N24" s="29">
        <f>E24*M24</f>
        <v>0</v>
      </c>
      <c r="P24" s="30" t="s">
        <v>84</v>
      </c>
      <c r="V24" s="33" t="s">
        <v>66</v>
      </c>
      <c r="X24" s="65" t="s">
        <v>118</v>
      </c>
      <c r="Y24" s="65" t="s">
        <v>116</v>
      </c>
      <c r="Z24" s="27" t="s">
        <v>119</v>
      </c>
      <c r="AJ24" s="4" t="s">
        <v>87</v>
      </c>
      <c r="AK24" s="4" t="s">
        <v>88</v>
      </c>
    </row>
    <row r="25" spans="1:37">
      <c r="A25" s="25">
        <v>9</v>
      </c>
      <c r="B25" s="26" t="s">
        <v>89</v>
      </c>
      <c r="C25" s="27" t="s">
        <v>120</v>
      </c>
      <c r="D25" s="28" t="s">
        <v>121</v>
      </c>
      <c r="E25" s="29">
        <v>121.88</v>
      </c>
      <c r="F25" s="30" t="s">
        <v>104</v>
      </c>
      <c r="H25" s="31">
        <f>ROUND(E25*G25,2)</f>
        <v>0</v>
      </c>
      <c r="J25" s="31">
        <f>ROUND(E25*G25,2)</f>
        <v>0</v>
      </c>
      <c r="L25" s="32">
        <f>E25*K25</f>
        <v>0</v>
      </c>
      <c r="N25" s="29">
        <f>E25*M25</f>
        <v>0</v>
      </c>
      <c r="P25" s="30" t="s">
        <v>84</v>
      </c>
      <c r="V25" s="33" t="s">
        <v>66</v>
      </c>
      <c r="X25" s="65" t="s">
        <v>122</v>
      </c>
      <c r="Y25" s="65" t="s">
        <v>120</v>
      </c>
      <c r="Z25" s="27" t="s">
        <v>106</v>
      </c>
      <c r="AJ25" s="4" t="s">
        <v>87</v>
      </c>
      <c r="AK25" s="4" t="s">
        <v>88</v>
      </c>
    </row>
    <row r="26" spans="1:37">
      <c r="A26" s="25">
        <v>10</v>
      </c>
      <c r="B26" s="26" t="s">
        <v>89</v>
      </c>
      <c r="C26" s="27" t="s">
        <v>123</v>
      </c>
      <c r="D26" s="28" t="s">
        <v>124</v>
      </c>
      <c r="E26" s="29">
        <v>3.6</v>
      </c>
      <c r="F26" s="30" t="s">
        <v>104</v>
      </c>
      <c r="H26" s="31">
        <f>ROUND(E26*G26,2)</f>
        <v>0</v>
      </c>
      <c r="J26" s="31">
        <f>ROUND(E26*G26,2)</f>
        <v>0</v>
      </c>
      <c r="L26" s="32">
        <f>E26*K26</f>
        <v>0</v>
      </c>
      <c r="N26" s="29">
        <f>E26*M26</f>
        <v>0</v>
      </c>
      <c r="P26" s="30" t="s">
        <v>84</v>
      </c>
      <c r="V26" s="33" t="s">
        <v>66</v>
      </c>
      <c r="X26" s="65" t="s">
        <v>125</v>
      </c>
      <c r="Y26" s="65" t="s">
        <v>123</v>
      </c>
      <c r="Z26" s="27" t="s">
        <v>106</v>
      </c>
      <c r="AJ26" s="4" t="s">
        <v>87</v>
      </c>
      <c r="AK26" s="4" t="s">
        <v>88</v>
      </c>
    </row>
    <row r="27" spans="1:37">
      <c r="D27" s="66" t="s">
        <v>126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67"/>
      <c r="X27" s="72"/>
    </row>
    <row r="28" spans="1:37">
      <c r="A28" s="25">
        <v>11</v>
      </c>
      <c r="B28" s="26" t="s">
        <v>89</v>
      </c>
      <c r="C28" s="27" t="s">
        <v>127</v>
      </c>
      <c r="D28" s="28" t="s">
        <v>128</v>
      </c>
      <c r="E28" s="29">
        <v>3.6</v>
      </c>
      <c r="F28" s="30" t="s">
        <v>104</v>
      </c>
      <c r="H28" s="31">
        <f>ROUND(E28*G28,2)</f>
        <v>0</v>
      </c>
      <c r="J28" s="31">
        <f>ROUND(E28*G28,2)</f>
        <v>0</v>
      </c>
      <c r="L28" s="32">
        <f>E28*K28</f>
        <v>0</v>
      </c>
      <c r="N28" s="29">
        <f>E28*M28</f>
        <v>0</v>
      </c>
      <c r="P28" s="30" t="s">
        <v>84</v>
      </c>
      <c r="V28" s="33" t="s">
        <v>66</v>
      </c>
      <c r="X28" s="65" t="s">
        <v>129</v>
      </c>
      <c r="Y28" s="65" t="s">
        <v>127</v>
      </c>
      <c r="Z28" s="27" t="s">
        <v>130</v>
      </c>
      <c r="AJ28" s="4" t="s">
        <v>87</v>
      </c>
      <c r="AK28" s="4" t="s">
        <v>88</v>
      </c>
    </row>
    <row r="29" spans="1:37">
      <c r="A29" s="25">
        <v>12</v>
      </c>
      <c r="B29" s="26" t="s">
        <v>80</v>
      </c>
      <c r="C29" s="27" t="s">
        <v>131</v>
      </c>
      <c r="D29" s="28" t="s">
        <v>132</v>
      </c>
      <c r="E29" s="29">
        <v>121.88</v>
      </c>
      <c r="F29" s="30" t="s">
        <v>104</v>
      </c>
      <c r="H29" s="31">
        <f>ROUND(E29*G29,2)</f>
        <v>0</v>
      </c>
      <c r="J29" s="31">
        <f>ROUND(E29*G29,2)</f>
        <v>0</v>
      </c>
      <c r="L29" s="32">
        <f>E29*K29</f>
        <v>0</v>
      </c>
      <c r="N29" s="29">
        <f>E29*M29</f>
        <v>0</v>
      </c>
      <c r="P29" s="30" t="s">
        <v>84</v>
      </c>
      <c r="V29" s="33" t="s">
        <v>66</v>
      </c>
      <c r="X29" s="65" t="s">
        <v>133</v>
      </c>
      <c r="Y29" s="65" t="s">
        <v>131</v>
      </c>
      <c r="Z29" s="27" t="s">
        <v>119</v>
      </c>
      <c r="AJ29" s="4" t="s">
        <v>87</v>
      </c>
      <c r="AK29" s="4" t="s">
        <v>88</v>
      </c>
    </row>
    <row r="30" spans="1:37">
      <c r="A30" s="25">
        <v>13</v>
      </c>
      <c r="B30" s="26" t="s">
        <v>89</v>
      </c>
      <c r="C30" s="27" t="s">
        <v>134</v>
      </c>
      <c r="D30" s="28" t="s">
        <v>135</v>
      </c>
      <c r="E30" s="29">
        <v>126.2</v>
      </c>
      <c r="F30" s="30" t="s">
        <v>104</v>
      </c>
      <c r="H30" s="31">
        <f>ROUND(E30*G30,2)</f>
        <v>0</v>
      </c>
      <c r="J30" s="31">
        <f>ROUND(E30*G30,2)</f>
        <v>0</v>
      </c>
      <c r="L30" s="32">
        <f>E30*K30</f>
        <v>0</v>
      </c>
      <c r="N30" s="29">
        <f>E30*M30</f>
        <v>0</v>
      </c>
      <c r="P30" s="30" t="s">
        <v>84</v>
      </c>
      <c r="V30" s="33" t="s">
        <v>66</v>
      </c>
      <c r="X30" s="65" t="s">
        <v>136</v>
      </c>
      <c r="Y30" s="65" t="s">
        <v>134</v>
      </c>
      <c r="Z30" s="27" t="s">
        <v>106</v>
      </c>
      <c r="AJ30" s="4" t="s">
        <v>87</v>
      </c>
      <c r="AK30" s="4" t="s">
        <v>88</v>
      </c>
    </row>
    <row r="31" spans="1:37">
      <c r="D31" s="66" t="s">
        <v>137</v>
      </c>
      <c r="E31" s="67"/>
      <c r="F31" s="68"/>
      <c r="G31" s="69"/>
      <c r="H31" s="69"/>
      <c r="I31" s="69"/>
      <c r="J31" s="69"/>
      <c r="K31" s="70"/>
      <c r="L31" s="70"/>
      <c r="M31" s="67"/>
      <c r="N31" s="67"/>
      <c r="O31" s="68"/>
      <c r="P31" s="68"/>
      <c r="Q31" s="67"/>
      <c r="R31" s="67"/>
      <c r="S31" s="67"/>
      <c r="T31" s="71"/>
      <c r="U31" s="71"/>
      <c r="V31" s="71" t="s">
        <v>0</v>
      </c>
      <c r="W31" s="67"/>
      <c r="X31" s="72"/>
    </row>
    <row r="32" spans="1:37">
      <c r="D32" s="66" t="s">
        <v>138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67"/>
      <c r="X32" s="72"/>
    </row>
    <row r="33" spans="1:37">
      <c r="A33" s="25">
        <v>14</v>
      </c>
      <c r="B33" s="26" t="s">
        <v>89</v>
      </c>
      <c r="C33" s="27" t="s">
        <v>139</v>
      </c>
      <c r="D33" s="28" t="s">
        <v>140</v>
      </c>
      <c r="E33" s="29">
        <v>3.6</v>
      </c>
      <c r="F33" s="30" t="s">
        <v>104</v>
      </c>
      <c r="H33" s="31">
        <f>ROUND(E33*G33,2)</f>
        <v>0</v>
      </c>
      <c r="J33" s="31">
        <f>ROUND(E33*G33,2)</f>
        <v>0</v>
      </c>
      <c r="L33" s="32">
        <f>E33*K33</f>
        <v>0</v>
      </c>
      <c r="N33" s="29">
        <f>E33*M33</f>
        <v>0</v>
      </c>
      <c r="P33" s="30" t="s">
        <v>84</v>
      </c>
      <c r="V33" s="33" t="s">
        <v>66</v>
      </c>
      <c r="X33" s="65" t="s">
        <v>141</v>
      </c>
      <c r="Y33" s="65" t="s">
        <v>139</v>
      </c>
      <c r="Z33" s="27" t="s">
        <v>119</v>
      </c>
      <c r="AJ33" s="4" t="s">
        <v>87</v>
      </c>
      <c r="AK33" s="4" t="s">
        <v>88</v>
      </c>
    </row>
    <row r="34" spans="1:37">
      <c r="A34" s="25">
        <v>15</v>
      </c>
      <c r="B34" s="26" t="s">
        <v>142</v>
      </c>
      <c r="C34" s="27" t="s">
        <v>143</v>
      </c>
      <c r="D34" s="28" t="s">
        <v>144</v>
      </c>
      <c r="E34" s="29">
        <v>3.6</v>
      </c>
      <c r="F34" s="30" t="s">
        <v>104</v>
      </c>
      <c r="I34" s="31">
        <f>ROUND(E34*G34,2)</f>
        <v>0</v>
      </c>
      <c r="J34" s="31">
        <f>ROUND(E34*G34,2)</f>
        <v>0</v>
      </c>
      <c r="K34" s="32">
        <v>1.67</v>
      </c>
      <c r="L34" s="32">
        <f>E34*K34</f>
        <v>6.0119999999999996</v>
      </c>
      <c r="N34" s="29">
        <f>E34*M34</f>
        <v>0</v>
      </c>
      <c r="P34" s="30" t="s">
        <v>84</v>
      </c>
      <c r="V34" s="33" t="s">
        <v>65</v>
      </c>
      <c r="X34" s="65" t="s">
        <v>143</v>
      </c>
      <c r="Y34" s="65" t="s">
        <v>143</v>
      </c>
      <c r="Z34" s="27" t="s">
        <v>145</v>
      </c>
      <c r="AA34" s="27" t="s">
        <v>84</v>
      </c>
      <c r="AJ34" s="4" t="s">
        <v>146</v>
      </c>
      <c r="AK34" s="4" t="s">
        <v>88</v>
      </c>
    </row>
    <row r="35" spans="1:37">
      <c r="A35" s="25">
        <v>16</v>
      </c>
      <c r="B35" s="26" t="s">
        <v>147</v>
      </c>
      <c r="C35" s="27" t="s">
        <v>148</v>
      </c>
      <c r="D35" s="28" t="s">
        <v>149</v>
      </c>
      <c r="E35" s="29">
        <v>292.25</v>
      </c>
      <c r="F35" s="30" t="s">
        <v>83</v>
      </c>
      <c r="H35" s="31">
        <f>ROUND(E35*G35,2)</f>
        <v>0</v>
      </c>
      <c r="J35" s="31">
        <f>ROUND(E35*G35,2)</f>
        <v>0</v>
      </c>
      <c r="L35" s="32">
        <f>E35*K35</f>
        <v>0</v>
      </c>
      <c r="N35" s="29">
        <f>E35*M35</f>
        <v>0</v>
      </c>
      <c r="P35" s="30" t="s">
        <v>84</v>
      </c>
      <c r="V35" s="33" t="s">
        <v>66</v>
      </c>
      <c r="X35" s="65" t="s">
        <v>150</v>
      </c>
      <c r="Y35" s="65" t="s">
        <v>148</v>
      </c>
      <c r="Z35" s="27" t="s">
        <v>106</v>
      </c>
      <c r="AJ35" s="4" t="s">
        <v>87</v>
      </c>
      <c r="AK35" s="4" t="s">
        <v>88</v>
      </c>
    </row>
    <row r="36" spans="1:37">
      <c r="D36" s="73" t="s">
        <v>151</v>
      </c>
      <c r="E36" s="74">
        <f>J36</f>
        <v>0</v>
      </c>
      <c r="H36" s="74">
        <f>SUM(H12:H35)</f>
        <v>0</v>
      </c>
      <c r="I36" s="74">
        <f>SUM(I12:I35)</f>
        <v>0</v>
      </c>
      <c r="J36" s="74">
        <f>SUM(J12:J35)</f>
        <v>0</v>
      </c>
      <c r="L36" s="75">
        <f>SUM(L12:L35)</f>
        <v>6.0122</v>
      </c>
      <c r="N36" s="76">
        <f>SUM(N12:N35)</f>
        <v>68.040000000000006</v>
      </c>
      <c r="W36" s="29">
        <f>SUM(W12:W35)</f>
        <v>0</v>
      </c>
    </row>
    <row r="38" spans="1:37">
      <c r="B38" s="27" t="s">
        <v>152</v>
      </c>
    </row>
    <row r="39" spans="1:37">
      <c r="A39" s="25">
        <v>17</v>
      </c>
      <c r="B39" s="26" t="s">
        <v>153</v>
      </c>
      <c r="C39" s="27" t="s">
        <v>154</v>
      </c>
      <c r="D39" s="28" t="s">
        <v>155</v>
      </c>
      <c r="E39" s="29">
        <v>45</v>
      </c>
      <c r="F39" s="30" t="s">
        <v>156</v>
      </c>
      <c r="H39" s="31">
        <f>ROUND(E39*G39,2)</f>
        <v>0</v>
      </c>
      <c r="J39" s="31">
        <f>ROUND(E39*G39,2)</f>
        <v>0</v>
      </c>
      <c r="K39" s="32">
        <v>0.26719999999999999</v>
      </c>
      <c r="L39" s="32">
        <f>E39*K39</f>
        <v>12.023999999999999</v>
      </c>
      <c r="N39" s="29">
        <f>E39*M39</f>
        <v>0</v>
      </c>
      <c r="P39" s="30" t="s">
        <v>84</v>
      </c>
      <c r="V39" s="33" t="s">
        <v>66</v>
      </c>
      <c r="X39" s="65" t="s">
        <v>157</v>
      </c>
      <c r="Y39" s="65" t="s">
        <v>154</v>
      </c>
      <c r="Z39" s="27" t="s">
        <v>158</v>
      </c>
      <c r="AJ39" s="4" t="s">
        <v>87</v>
      </c>
      <c r="AK39" s="4" t="s">
        <v>88</v>
      </c>
    </row>
    <row r="40" spans="1:37">
      <c r="A40" s="25">
        <v>18</v>
      </c>
      <c r="B40" s="26" t="s">
        <v>159</v>
      </c>
      <c r="C40" s="27" t="s">
        <v>160</v>
      </c>
      <c r="D40" s="28" t="s">
        <v>161</v>
      </c>
      <c r="E40" s="29">
        <v>44.1</v>
      </c>
      <c r="F40" s="30" t="s">
        <v>83</v>
      </c>
      <c r="H40" s="31">
        <f>ROUND(E40*G40,2)</f>
        <v>0</v>
      </c>
      <c r="J40" s="31">
        <f>ROUND(E40*G40,2)</f>
        <v>0</v>
      </c>
      <c r="K40" s="32">
        <v>9.8419999999999994E-2</v>
      </c>
      <c r="L40" s="32">
        <f>E40*K40</f>
        <v>4.3403219999999996</v>
      </c>
      <c r="N40" s="29">
        <f>E40*M40</f>
        <v>0</v>
      </c>
      <c r="P40" s="30" t="s">
        <v>84</v>
      </c>
      <c r="V40" s="33" t="s">
        <v>66</v>
      </c>
      <c r="X40" s="65" t="s">
        <v>162</v>
      </c>
      <c r="Y40" s="65" t="s">
        <v>160</v>
      </c>
      <c r="Z40" s="27" t="s">
        <v>158</v>
      </c>
      <c r="AJ40" s="4" t="s">
        <v>87</v>
      </c>
      <c r="AK40" s="4" t="s">
        <v>88</v>
      </c>
    </row>
    <row r="41" spans="1:37">
      <c r="D41" s="73" t="s">
        <v>163</v>
      </c>
      <c r="E41" s="74">
        <f>J41</f>
        <v>0</v>
      </c>
      <c r="H41" s="74">
        <f>SUM(H38:H40)</f>
        <v>0</v>
      </c>
      <c r="I41" s="74">
        <f>SUM(I38:I40)</f>
        <v>0</v>
      </c>
      <c r="J41" s="74">
        <f>SUM(J38:J40)</f>
        <v>0</v>
      </c>
      <c r="L41" s="75">
        <f>SUM(L38:L40)</f>
        <v>16.364321999999998</v>
      </c>
      <c r="N41" s="76">
        <f>SUM(N38:N40)</f>
        <v>0</v>
      </c>
      <c r="W41" s="29">
        <f>SUM(W38:W40)</f>
        <v>0</v>
      </c>
    </row>
    <row r="43" spans="1:37">
      <c r="B43" s="27" t="s">
        <v>164</v>
      </c>
    </row>
    <row r="44" spans="1:37">
      <c r="A44" s="25">
        <v>19</v>
      </c>
      <c r="B44" s="26" t="s">
        <v>165</v>
      </c>
      <c r="C44" s="27" t="s">
        <v>166</v>
      </c>
      <c r="D44" s="28" t="s">
        <v>167</v>
      </c>
      <c r="E44" s="29">
        <v>99.18</v>
      </c>
      <c r="F44" s="30" t="s">
        <v>104</v>
      </c>
      <c r="H44" s="31">
        <f>ROUND(E44*G44,2)</f>
        <v>0</v>
      </c>
      <c r="J44" s="31">
        <f>ROUND(E44*G44,2)</f>
        <v>0</v>
      </c>
      <c r="K44" s="32">
        <v>2.7716400000000001</v>
      </c>
      <c r="L44" s="32">
        <f>E44*K44</f>
        <v>274.89125520000005</v>
      </c>
      <c r="N44" s="29">
        <f>E44*M44</f>
        <v>0</v>
      </c>
      <c r="P44" s="30" t="s">
        <v>84</v>
      </c>
      <c r="V44" s="33" t="s">
        <v>66</v>
      </c>
      <c r="X44" s="65" t="s">
        <v>168</v>
      </c>
      <c r="Y44" s="65" t="s">
        <v>166</v>
      </c>
      <c r="Z44" s="27" t="s">
        <v>169</v>
      </c>
      <c r="AJ44" s="4" t="s">
        <v>87</v>
      </c>
      <c r="AK44" s="4" t="s">
        <v>88</v>
      </c>
    </row>
    <row r="45" spans="1:37">
      <c r="A45" s="25">
        <v>20</v>
      </c>
      <c r="B45" s="26" t="s">
        <v>165</v>
      </c>
      <c r="C45" s="27" t="s">
        <v>170</v>
      </c>
      <c r="D45" s="28" t="s">
        <v>171</v>
      </c>
      <c r="E45" s="29">
        <v>22.32</v>
      </c>
      <c r="F45" s="30" t="s">
        <v>104</v>
      </c>
      <c r="H45" s="31">
        <f>ROUND(E45*G45,2)</f>
        <v>0</v>
      </c>
      <c r="J45" s="31">
        <f>ROUND(E45*G45,2)</f>
        <v>0</v>
      </c>
      <c r="K45" s="32">
        <v>2.7716400000000001</v>
      </c>
      <c r="L45" s="32">
        <f>E45*K45</f>
        <v>61.863004800000006</v>
      </c>
      <c r="N45" s="29">
        <f>E45*M45</f>
        <v>0</v>
      </c>
      <c r="P45" s="30" t="s">
        <v>84</v>
      </c>
      <c r="V45" s="33" t="s">
        <v>66</v>
      </c>
      <c r="X45" s="65" t="s">
        <v>172</v>
      </c>
      <c r="Y45" s="65" t="s">
        <v>170</v>
      </c>
      <c r="Z45" s="27" t="s">
        <v>169</v>
      </c>
      <c r="AJ45" s="4" t="s">
        <v>87</v>
      </c>
      <c r="AK45" s="4" t="s">
        <v>88</v>
      </c>
    </row>
    <row r="46" spans="1:37">
      <c r="D46" s="73" t="s">
        <v>173</v>
      </c>
      <c r="E46" s="74">
        <f>J46</f>
        <v>0</v>
      </c>
      <c r="H46" s="74">
        <f>SUM(H43:H45)</f>
        <v>0</v>
      </c>
      <c r="I46" s="74">
        <f>SUM(I43:I45)</f>
        <v>0</v>
      </c>
      <c r="J46" s="74">
        <f>SUM(J43:J45)</f>
        <v>0</v>
      </c>
      <c r="L46" s="75">
        <f>SUM(L43:L45)</f>
        <v>336.75426000000004</v>
      </c>
      <c r="N46" s="76">
        <f>SUM(N43:N45)</f>
        <v>0</v>
      </c>
      <c r="W46" s="29">
        <f>SUM(W43:W45)</f>
        <v>0</v>
      </c>
    </row>
    <row r="48" spans="1:37">
      <c r="B48" s="27" t="s">
        <v>174</v>
      </c>
    </row>
    <row r="49" spans="1:37">
      <c r="A49" s="25">
        <v>21</v>
      </c>
      <c r="B49" s="26" t="s">
        <v>175</v>
      </c>
      <c r="C49" s="27" t="s">
        <v>176</v>
      </c>
      <c r="D49" s="28" t="s">
        <v>177</v>
      </c>
      <c r="E49" s="29">
        <v>9</v>
      </c>
      <c r="F49" s="30" t="s">
        <v>156</v>
      </c>
      <c r="H49" s="31">
        <f>ROUND(E49*G49,2)</f>
        <v>0</v>
      </c>
      <c r="J49" s="31">
        <f>ROUND(E49*G49,2)</f>
        <v>0</v>
      </c>
      <c r="K49" s="32">
        <v>0.61214000000000002</v>
      </c>
      <c r="L49" s="32">
        <f>E49*K49</f>
        <v>5.5092600000000003</v>
      </c>
      <c r="N49" s="29">
        <f>E49*M49</f>
        <v>0</v>
      </c>
      <c r="P49" s="30" t="s">
        <v>84</v>
      </c>
      <c r="V49" s="33" t="s">
        <v>66</v>
      </c>
      <c r="X49" s="65" t="s">
        <v>178</v>
      </c>
      <c r="Y49" s="65" t="s">
        <v>176</v>
      </c>
      <c r="Z49" s="27" t="s">
        <v>169</v>
      </c>
      <c r="AJ49" s="4" t="s">
        <v>87</v>
      </c>
      <c r="AK49" s="4" t="s">
        <v>88</v>
      </c>
    </row>
    <row r="50" spans="1:37">
      <c r="D50" s="73" t="s">
        <v>179</v>
      </c>
      <c r="E50" s="74">
        <f>J50</f>
        <v>0</v>
      </c>
      <c r="H50" s="74">
        <f>SUM(H48:H49)</f>
        <v>0</v>
      </c>
      <c r="I50" s="74">
        <f>SUM(I48:I49)</f>
        <v>0</v>
      </c>
      <c r="J50" s="74">
        <f>SUM(J48:J49)</f>
        <v>0</v>
      </c>
      <c r="L50" s="75">
        <f>SUM(L48:L49)</f>
        <v>5.5092600000000003</v>
      </c>
      <c r="N50" s="76">
        <f>SUM(N48:N49)</f>
        <v>0</v>
      </c>
      <c r="W50" s="29">
        <f>SUM(W48:W49)</f>
        <v>0</v>
      </c>
    </row>
    <row r="52" spans="1:37">
      <c r="B52" s="27" t="s">
        <v>180</v>
      </c>
    </row>
    <row r="53" spans="1:37">
      <c r="A53" s="25">
        <v>22</v>
      </c>
      <c r="B53" s="26" t="s">
        <v>97</v>
      </c>
      <c r="C53" s="27" t="s">
        <v>181</v>
      </c>
      <c r="D53" s="28" t="s">
        <v>182</v>
      </c>
      <c r="E53" s="29">
        <v>292.25</v>
      </c>
      <c r="F53" s="30" t="s">
        <v>83</v>
      </c>
      <c r="H53" s="31">
        <f>ROUND(E53*G53,2)</f>
        <v>0</v>
      </c>
      <c r="J53" s="31">
        <f>ROUND(E53*G53,2)</f>
        <v>0</v>
      </c>
      <c r="K53" s="32">
        <v>0.38625999999999999</v>
      </c>
      <c r="L53" s="32">
        <f>E53*K53</f>
        <v>112.884485</v>
      </c>
      <c r="N53" s="29">
        <f>E53*M53</f>
        <v>0</v>
      </c>
      <c r="P53" s="30" t="s">
        <v>84</v>
      </c>
      <c r="V53" s="33" t="s">
        <v>66</v>
      </c>
      <c r="X53" s="65" t="s">
        <v>183</v>
      </c>
      <c r="Y53" s="65" t="s">
        <v>181</v>
      </c>
      <c r="Z53" s="27" t="s">
        <v>184</v>
      </c>
      <c r="AJ53" s="4" t="s">
        <v>87</v>
      </c>
      <c r="AK53" s="4" t="s">
        <v>88</v>
      </c>
    </row>
    <row r="54" spans="1:37">
      <c r="D54" s="66" t="s">
        <v>185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67"/>
      <c r="X54" s="72"/>
    </row>
    <row r="55" spans="1:37">
      <c r="D55" s="66" t="s">
        <v>186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67"/>
      <c r="X55" s="72"/>
    </row>
    <row r="56" spans="1:37">
      <c r="D56" s="73" t="s">
        <v>187</v>
      </c>
      <c r="E56" s="74">
        <f>J56</f>
        <v>0</v>
      </c>
      <c r="H56" s="74">
        <f>SUM(H52:H55)</f>
        <v>0</v>
      </c>
      <c r="I56" s="74">
        <f>SUM(I52:I55)</f>
        <v>0</v>
      </c>
      <c r="J56" s="74">
        <f>SUM(J52:J55)</f>
        <v>0</v>
      </c>
      <c r="L56" s="75">
        <f>SUM(L52:L55)</f>
        <v>112.884485</v>
      </c>
      <c r="N56" s="76">
        <f>SUM(N52:N55)</f>
        <v>0</v>
      </c>
      <c r="W56" s="29">
        <f>SUM(W52:W55)</f>
        <v>0</v>
      </c>
    </row>
    <row r="58" spans="1:37">
      <c r="B58" s="27" t="s">
        <v>188</v>
      </c>
    </row>
    <row r="59" spans="1:37">
      <c r="A59" s="25">
        <v>23</v>
      </c>
      <c r="B59" s="26" t="s">
        <v>165</v>
      </c>
      <c r="C59" s="27" t="s">
        <v>189</v>
      </c>
      <c r="D59" s="28" t="s">
        <v>190</v>
      </c>
      <c r="E59" s="29">
        <v>44.1</v>
      </c>
      <c r="F59" s="30" t="s">
        <v>83</v>
      </c>
      <c r="H59" s="31">
        <f>ROUND(E59*G59,2)</f>
        <v>0</v>
      </c>
      <c r="J59" s="31">
        <f>ROUND(E59*G59,2)</f>
        <v>0</v>
      </c>
      <c r="K59" s="32">
        <v>1.2099999999999999E-3</v>
      </c>
      <c r="L59" s="32">
        <f>E59*K59</f>
        <v>5.3360999999999999E-2</v>
      </c>
      <c r="N59" s="29">
        <f>E59*M59</f>
        <v>0</v>
      </c>
      <c r="P59" s="30" t="s">
        <v>84</v>
      </c>
      <c r="V59" s="33" t="s">
        <v>66</v>
      </c>
      <c r="X59" s="65" t="s">
        <v>191</v>
      </c>
      <c r="Y59" s="65" t="s">
        <v>189</v>
      </c>
      <c r="Z59" s="27" t="s">
        <v>192</v>
      </c>
      <c r="AJ59" s="4" t="s">
        <v>87</v>
      </c>
      <c r="AK59" s="4" t="s">
        <v>88</v>
      </c>
    </row>
    <row r="60" spans="1:37">
      <c r="A60" s="25">
        <v>24</v>
      </c>
      <c r="B60" s="26" t="s">
        <v>193</v>
      </c>
      <c r="C60" s="27" t="s">
        <v>194</v>
      </c>
      <c r="D60" s="28" t="s">
        <v>195</v>
      </c>
      <c r="E60" s="29">
        <v>44.1</v>
      </c>
      <c r="F60" s="30" t="s">
        <v>83</v>
      </c>
      <c r="H60" s="31">
        <f>ROUND(E60*G60,2)</f>
        <v>0</v>
      </c>
      <c r="J60" s="31">
        <f>ROUND(E60*G60,2)</f>
        <v>0</v>
      </c>
      <c r="L60" s="32">
        <f>E60*K60</f>
        <v>0</v>
      </c>
      <c r="N60" s="29">
        <f>E60*M60</f>
        <v>0</v>
      </c>
      <c r="P60" s="30" t="s">
        <v>84</v>
      </c>
      <c r="V60" s="33" t="s">
        <v>66</v>
      </c>
      <c r="X60" s="65" t="s">
        <v>196</v>
      </c>
      <c r="Y60" s="65" t="s">
        <v>194</v>
      </c>
      <c r="Z60" s="27" t="s">
        <v>192</v>
      </c>
      <c r="AJ60" s="4" t="s">
        <v>87</v>
      </c>
      <c r="AK60" s="4" t="s">
        <v>88</v>
      </c>
    </row>
    <row r="61" spans="1:37">
      <c r="D61" s="73" t="s">
        <v>197</v>
      </c>
      <c r="E61" s="74">
        <f>J61</f>
        <v>0</v>
      </c>
      <c r="H61" s="74">
        <f>SUM(H58:H60)</f>
        <v>0</v>
      </c>
      <c r="I61" s="74">
        <f>SUM(I58:I60)</f>
        <v>0</v>
      </c>
      <c r="J61" s="74">
        <f>SUM(J58:J60)</f>
        <v>0</v>
      </c>
      <c r="L61" s="75">
        <f>SUM(L58:L60)</f>
        <v>5.3360999999999999E-2</v>
      </c>
      <c r="N61" s="76">
        <f>SUM(N58:N60)</f>
        <v>0</v>
      </c>
      <c r="W61" s="29">
        <f>SUM(W58:W60)</f>
        <v>0</v>
      </c>
    </row>
    <row r="63" spans="1:37">
      <c r="B63" s="27" t="s">
        <v>198</v>
      </c>
    </row>
    <row r="64" spans="1:37">
      <c r="A64" s="25">
        <v>25</v>
      </c>
      <c r="B64" s="26" t="s">
        <v>199</v>
      </c>
      <c r="C64" s="27" t="s">
        <v>200</v>
      </c>
      <c r="D64" s="28" t="s">
        <v>201</v>
      </c>
      <c r="E64" s="29">
        <v>120</v>
      </c>
      <c r="F64" s="30" t="s">
        <v>83</v>
      </c>
      <c r="H64" s="31">
        <f>ROUND(E64*G64,2)</f>
        <v>0</v>
      </c>
      <c r="J64" s="31">
        <f>ROUND(E64*G64,2)</f>
        <v>0</v>
      </c>
      <c r="L64" s="32">
        <f>E64*K64</f>
        <v>0</v>
      </c>
      <c r="N64" s="29">
        <f>E64*M64</f>
        <v>0</v>
      </c>
      <c r="P64" s="30" t="s">
        <v>84</v>
      </c>
      <c r="V64" s="33" t="s">
        <v>66</v>
      </c>
      <c r="X64" s="65" t="s">
        <v>202</v>
      </c>
      <c r="Y64" s="65" t="s">
        <v>200</v>
      </c>
      <c r="Z64" s="27" t="s">
        <v>203</v>
      </c>
      <c r="AJ64" s="4" t="s">
        <v>87</v>
      </c>
      <c r="AK64" s="4" t="s">
        <v>88</v>
      </c>
    </row>
    <row r="65" spans="1:37">
      <c r="A65" s="25">
        <v>26</v>
      </c>
      <c r="B65" s="26" t="s">
        <v>199</v>
      </c>
      <c r="C65" s="27" t="s">
        <v>204</v>
      </c>
      <c r="D65" s="28" t="s">
        <v>205</v>
      </c>
      <c r="E65" s="29">
        <v>240</v>
      </c>
      <c r="F65" s="30" t="s">
        <v>83</v>
      </c>
      <c r="H65" s="31">
        <f>ROUND(E65*G65,2)</f>
        <v>0</v>
      </c>
      <c r="J65" s="31">
        <f>ROUND(E65*G65,2)</f>
        <v>0</v>
      </c>
      <c r="K65" s="32">
        <v>6.9999999999999999E-4</v>
      </c>
      <c r="L65" s="32">
        <f>E65*K65</f>
        <v>0.16800000000000001</v>
      </c>
      <c r="N65" s="29">
        <f>E65*M65</f>
        <v>0</v>
      </c>
      <c r="P65" s="30" t="s">
        <v>84</v>
      </c>
      <c r="V65" s="33" t="s">
        <v>66</v>
      </c>
      <c r="X65" s="65" t="s">
        <v>206</v>
      </c>
      <c r="Y65" s="65" t="s">
        <v>204</v>
      </c>
      <c r="Z65" s="27" t="s">
        <v>203</v>
      </c>
      <c r="AJ65" s="4" t="s">
        <v>87</v>
      </c>
      <c r="AK65" s="4" t="s">
        <v>88</v>
      </c>
    </row>
    <row r="66" spans="1:37">
      <c r="D66" s="66" t="s">
        <v>207</v>
      </c>
      <c r="E66" s="67"/>
      <c r="F66" s="68"/>
      <c r="G66" s="69"/>
      <c r="H66" s="69"/>
      <c r="I66" s="69"/>
      <c r="J66" s="69"/>
      <c r="K66" s="70"/>
      <c r="L66" s="70"/>
      <c r="M66" s="67"/>
      <c r="N66" s="67"/>
      <c r="O66" s="68"/>
      <c r="P66" s="68"/>
      <c r="Q66" s="67"/>
      <c r="R66" s="67"/>
      <c r="S66" s="67"/>
      <c r="T66" s="71"/>
      <c r="U66" s="71"/>
      <c r="V66" s="71" t="s">
        <v>0</v>
      </c>
      <c r="W66" s="67"/>
      <c r="X66" s="72"/>
    </row>
    <row r="67" spans="1:37">
      <c r="A67" s="25">
        <v>27</v>
      </c>
      <c r="B67" s="26" t="s">
        <v>199</v>
      </c>
      <c r="C67" s="27" t="s">
        <v>208</v>
      </c>
      <c r="D67" s="28" t="s">
        <v>209</v>
      </c>
      <c r="E67" s="29">
        <v>120</v>
      </c>
      <c r="F67" s="30" t="s">
        <v>83</v>
      </c>
      <c r="H67" s="31">
        <f>ROUND(E67*G67,2)</f>
        <v>0</v>
      </c>
      <c r="J67" s="31">
        <f>ROUND(E67*G67,2)</f>
        <v>0</v>
      </c>
      <c r="L67" s="32">
        <f>E67*K67</f>
        <v>0</v>
      </c>
      <c r="N67" s="29">
        <f>E67*M67</f>
        <v>0</v>
      </c>
      <c r="P67" s="30" t="s">
        <v>84</v>
      </c>
      <c r="V67" s="33" t="s">
        <v>66</v>
      </c>
      <c r="X67" s="65" t="s">
        <v>210</v>
      </c>
      <c r="Y67" s="65" t="s">
        <v>208</v>
      </c>
      <c r="Z67" s="27" t="s">
        <v>203</v>
      </c>
      <c r="AJ67" s="4" t="s">
        <v>87</v>
      </c>
      <c r="AK67" s="4" t="s">
        <v>88</v>
      </c>
    </row>
    <row r="68" spans="1:37">
      <c r="A68" s="25">
        <v>28</v>
      </c>
      <c r="B68" s="26" t="s">
        <v>211</v>
      </c>
      <c r="C68" s="27" t="s">
        <v>212</v>
      </c>
      <c r="D68" s="28" t="s">
        <v>213</v>
      </c>
      <c r="E68" s="29">
        <v>92.08</v>
      </c>
      <c r="F68" s="30" t="s">
        <v>104</v>
      </c>
      <c r="H68" s="31">
        <f>ROUND(E68*G68,2)</f>
        <v>0</v>
      </c>
      <c r="J68" s="31">
        <f>ROUND(E68*G68,2)</f>
        <v>0</v>
      </c>
      <c r="K68" s="32">
        <v>1.15E-3</v>
      </c>
      <c r="L68" s="32">
        <f>E68*K68</f>
        <v>0.105892</v>
      </c>
      <c r="M68" s="29">
        <v>2.5</v>
      </c>
      <c r="N68" s="29">
        <f>E68*M68</f>
        <v>230.2</v>
      </c>
      <c r="P68" s="30" t="s">
        <v>84</v>
      </c>
      <c r="V68" s="33" t="s">
        <v>66</v>
      </c>
      <c r="X68" s="65" t="s">
        <v>214</v>
      </c>
      <c r="Y68" s="65" t="s">
        <v>212</v>
      </c>
      <c r="Z68" s="27" t="s">
        <v>101</v>
      </c>
      <c r="AJ68" s="4" t="s">
        <v>87</v>
      </c>
      <c r="AK68" s="4" t="s">
        <v>88</v>
      </c>
    </row>
    <row r="69" spans="1:37">
      <c r="A69" s="25">
        <v>29</v>
      </c>
      <c r="B69" s="26" t="s">
        <v>159</v>
      </c>
      <c r="C69" s="27" t="s">
        <v>215</v>
      </c>
      <c r="D69" s="28" t="s">
        <v>216</v>
      </c>
      <c r="E69" s="29">
        <v>21</v>
      </c>
      <c r="F69" s="30" t="s">
        <v>104</v>
      </c>
      <c r="H69" s="31">
        <f>ROUND(E69*G69,2)</f>
        <v>0</v>
      </c>
      <c r="J69" s="31">
        <f>ROUND(E69*G69,2)</f>
        <v>0</v>
      </c>
      <c r="L69" s="32">
        <f>E69*K69</f>
        <v>0</v>
      </c>
      <c r="N69" s="29">
        <f>E69*M69</f>
        <v>0</v>
      </c>
      <c r="P69" s="30" t="s">
        <v>84</v>
      </c>
      <c r="V69" s="33" t="s">
        <v>66</v>
      </c>
      <c r="X69" s="65" t="s">
        <v>217</v>
      </c>
      <c r="Y69" s="65" t="s">
        <v>215</v>
      </c>
      <c r="Z69" s="27" t="s">
        <v>101</v>
      </c>
      <c r="AJ69" s="4" t="s">
        <v>87</v>
      </c>
      <c r="AK69" s="4" t="s">
        <v>88</v>
      </c>
    </row>
    <row r="70" spans="1:37">
      <c r="A70" s="25">
        <v>30</v>
      </c>
      <c r="B70" s="26" t="s">
        <v>211</v>
      </c>
      <c r="C70" s="27" t="s">
        <v>218</v>
      </c>
      <c r="D70" s="28" t="s">
        <v>219</v>
      </c>
      <c r="E70" s="29">
        <v>230.2</v>
      </c>
      <c r="F70" s="30" t="s">
        <v>220</v>
      </c>
      <c r="H70" s="31">
        <f>ROUND(E70*G70,2)</f>
        <v>0</v>
      </c>
      <c r="J70" s="31">
        <f>ROUND(E70*G70,2)</f>
        <v>0</v>
      </c>
      <c r="L70" s="32">
        <f>E70*K70</f>
        <v>0</v>
      </c>
      <c r="N70" s="29">
        <f>E70*M70</f>
        <v>0</v>
      </c>
      <c r="P70" s="30" t="s">
        <v>84</v>
      </c>
      <c r="V70" s="33" t="s">
        <v>66</v>
      </c>
      <c r="X70" s="65" t="s">
        <v>221</v>
      </c>
      <c r="Y70" s="65" t="s">
        <v>218</v>
      </c>
      <c r="Z70" s="27" t="s">
        <v>101</v>
      </c>
      <c r="AJ70" s="4" t="s">
        <v>87</v>
      </c>
      <c r="AK70" s="4" t="s">
        <v>88</v>
      </c>
    </row>
    <row r="71" spans="1:37">
      <c r="A71" s="25">
        <v>31</v>
      </c>
      <c r="B71" s="26" t="s">
        <v>211</v>
      </c>
      <c r="C71" s="27" t="s">
        <v>222</v>
      </c>
      <c r="D71" s="28" t="s">
        <v>223</v>
      </c>
      <c r="E71" s="29">
        <v>690.6</v>
      </c>
      <c r="F71" s="30" t="s">
        <v>220</v>
      </c>
      <c r="H71" s="31">
        <f>ROUND(E71*G71,2)</f>
        <v>0</v>
      </c>
      <c r="J71" s="31">
        <f>ROUND(E71*G71,2)</f>
        <v>0</v>
      </c>
      <c r="L71" s="32">
        <f>E71*K71</f>
        <v>0</v>
      </c>
      <c r="N71" s="29">
        <f>E71*M71</f>
        <v>0</v>
      </c>
      <c r="P71" s="30" t="s">
        <v>84</v>
      </c>
      <c r="V71" s="33" t="s">
        <v>66</v>
      </c>
      <c r="X71" s="65" t="s">
        <v>224</v>
      </c>
      <c r="Y71" s="65" t="s">
        <v>222</v>
      </c>
      <c r="Z71" s="27" t="s">
        <v>101</v>
      </c>
      <c r="AJ71" s="4" t="s">
        <v>87</v>
      </c>
      <c r="AK71" s="4" t="s">
        <v>88</v>
      </c>
    </row>
    <row r="72" spans="1:37">
      <c r="D72" s="66" t="s">
        <v>225</v>
      </c>
      <c r="E72" s="67"/>
      <c r="F72" s="68"/>
      <c r="G72" s="69"/>
      <c r="H72" s="69"/>
      <c r="I72" s="69"/>
      <c r="J72" s="69"/>
      <c r="K72" s="70"/>
      <c r="L72" s="70"/>
      <c r="M72" s="67"/>
      <c r="N72" s="67"/>
      <c r="O72" s="68"/>
      <c r="P72" s="68"/>
      <c r="Q72" s="67"/>
      <c r="R72" s="67"/>
      <c r="S72" s="67"/>
      <c r="T72" s="71"/>
      <c r="U72" s="71"/>
      <c r="V72" s="71" t="s">
        <v>0</v>
      </c>
      <c r="W72" s="67"/>
      <c r="X72" s="72"/>
    </row>
    <row r="73" spans="1:37">
      <c r="A73" s="25">
        <v>32</v>
      </c>
      <c r="B73" s="26" t="s">
        <v>165</v>
      </c>
      <c r="C73" s="27" t="s">
        <v>226</v>
      </c>
      <c r="D73" s="28" t="s">
        <v>227</v>
      </c>
      <c r="E73" s="29">
        <v>477.851</v>
      </c>
      <c r="F73" s="30" t="s">
        <v>220</v>
      </c>
      <c r="H73" s="31">
        <f>ROUND(E73*G73,2)</f>
        <v>0</v>
      </c>
      <c r="J73" s="31">
        <f>ROUND(E73*G73,2)</f>
        <v>0</v>
      </c>
      <c r="L73" s="32">
        <f>E73*K73</f>
        <v>0</v>
      </c>
      <c r="N73" s="29">
        <f>E73*M73</f>
        <v>0</v>
      </c>
      <c r="P73" s="30" t="s">
        <v>84</v>
      </c>
      <c r="V73" s="33" t="s">
        <v>66</v>
      </c>
      <c r="X73" s="65" t="s">
        <v>228</v>
      </c>
      <c r="Y73" s="65" t="s">
        <v>226</v>
      </c>
      <c r="Z73" s="27" t="s">
        <v>229</v>
      </c>
      <c r="AJ73" s="4" t="s">
        <v>87</v>
      </c>
      <c r="AK73" s="4" t="s">
        <v>88</v>
      </c>
    </row>
    <row r="74" spans="1:37">
      <c r="A74" s="25">
        <v>33</v>
      </c>
      <c r="B74" s="26" t="s">
        <v>230</v>
      </c>
      <c r="C74" s="27" t="s">
        <v>231</v>
      </c>
      <c r="D74" s="28" t="s">
        <v>232</v>
      </c>
      <c r="E74" s="29">
        <v>30</v>
      </c>
      <c r="F74" s="30" t="s">
        <v>233</v>
      </c>
      <c r="H74" s="31">
        <f>ROUND(E74*G74,2)</f>
        <v>0</v>
      </c>
      <c r="J74" s="31">
        <f>ROUND(E74*G74,2)</f>
        <v>0</v>
      </c>
      <c r="L74" s="32">
        <f>E74*K74</f>
        <v>0</v>
      </c>
      <c r="N74" s="29">
        <f>E74*M74</f>
        <v>0</v>
      </c>
      <c r="P74" s="30" t="s">
        <v>84</v>
      </c>
      <c r="V74" s="33" t="s">
        <v>66</v>
      </c>
      <c r="X74" s="65" t="s">
        <v>234</v>
      </c>
      <c r="Y74" s="65" t="s">
        <v>231</v>
      </c>
      <c r="Z74" s="27" t="s">
        <v>235</v>
      </c>
      <c r="AJ74" s="4" t="s">
        <v>87</v>
      </c>
      <c r="AK74" s="4" t="s">
        <v>88</v>
      </c>
    </row>
    <row r="75" spans="1:37">
      <c r="A75" s="25">
        <v>34</v>
      </c>
      <c r="B75" s="26" t="s">
        <v>230</v>
      </c>
      <c r="C75" s="27" t="s">
        <v>236</v>
      </c>
      <c r="D75" s="28" t="s">
        <v>237</v>
      </c>
      <c r="E75" s="29">
        <v>18</v>
      </c>
      <c r="F75" s="30" t="s">
        <v>233</v>
      </c>
      <c r="H75" s="31">
        <f>ROUND(E75*G75,2)</f>
        <v>0</v>
      </c>
      <c r="J75" s="31">
        <f>ROUND(E75*G75,2)</f>
        <v>0</v>
      </c>
      <c r="L75" s="32">
        <f>E75*K75</f>
        <v>0</v>
      </c>
      <c r="N75" s="29">
        <f>E75*M75</f>
        <v>0</v>
      </c>
      <c r="P75" s="30" t="s">
        <v>84</v>
      </c>
      <c r="V75" s="33" t="s">
        <v>66</v>
      </c>
      <c r="X75" s="65" t="s">
        <v>238</v>
      </c>
      <c r="Y75" s="65" t="s">
        <v>236</v>
      </c>
      <c r="Z75" s="27" t="s">
        <v>235</v>
      </c>
      <c r="AJ75" s="4" t="s">
        <v>87</v>
      </c>
      <c r="AK75" s="4" t="s">
        <v>88</v>
      </c>
    </row>
    <row r="76" spans="1:37">
      <c r="D76" s="73" t="s">
        <v>239</v>
      </c>
      <c r="E76" s="74">
        <f>J76</f>
        <v>0</v>
      </c>
      <c r="H76" s="74">
        <f>SUM(H63:H75)</f>
        <v>0</v>
      </c>
      <c r="I76" s="74">
        <f>SUM(I63:I75)</f>
        <v>0</v>
      </c>
      <c r="J76" s="74">
        <f>SUM(J63:J75)</f>
        <v>0</v>
      </c>
      <c r="L76" s="75">
        <f>SUM(L63:L75)</f>
        <v>0.27389200000000002</v>
      </c>
      <c r="N76" s="76">
        <f>SUM(N63:N75)</f>
        <v>230.2</v>
      </c>
      <c r="W76" s="29">
        <f>SUM(W63:W75)</f>
        <v>0</v>
      </c>
    </row>
    <row r="78" spans="1:37">
      <c r="D78" s="73" t="s">
        <v>240</v>
      </c>
      <c r="E78" s="76">
        <f>J78</f>
        <v>0</v>
      </c>
      <c r="H78" s="74">
        <f>+H36+H41+H46+H50+H56+H61+H76</f>
        <v>0</v>
      </c>
      <c r="I78" s="74">
        <f>+I36+I41+I46+I50+I56+I61+I76</f>
        <v>0</v>
      </c>
      <c r="J78" s="74">
        <f>+J36+J41+J46+J50+J56+J61+J76</f>
        <v>0</v>
      </c>
      <c r="L78" s="75">
        <f>+L36+L41+L46+L50+L56+L61+L76</f>
        <v>477.85178000000002</v>
      </c>
      <c r="N78" s="76">
        <f>+N36+N41+N46+N50+N56+N61+N76</f>
        <v>298.24</v>
      </c>
      <c r="W78" s="29">
        <f>+W36+W41+W46+W50+W56+W61+W76</f>
        <v>0</v>
      </c>
    </row>
    <row r="80" spans="1:37">
      <c r="B80" s="64" t="s">
        <v>241</v>
      </c>
    </row>
    <row r="81" spans="1:37">
      <c r="B81" s="27" t="s">
        <v>242</v>
      </c>
    </row>
    <row r="82" spans="1:37">
      <c r="A82" s="25">
        <v>35</v>
      </c>
      <c r="B82" s="26" t="s">
        <v>243</v>
      </c>
      <c r="C82" s="27" t="s">
        <v>244</v>
      </c>
      <c r="D82" s="28" t="s">
        <v>245</v>
      </c>
      <c r="E82" s="29">
        <v>140</v>
      </c>
      <c r="F82" s="30" t="s">
        <v>83</v>
      </c>
      <c r="H82" s="31">
        <f>ROUND(E82*G82,2)</f>
        <v>0</v>
      </c>
      <c r="J82" s="31">
        <f>ROUND(E82*G82,2)</f>
        <v>0</v>
      </c>
      <c r="K82" s="32">
        <v>2.0000000000000001E-4</v>
      </c>
      <c r="L82" s="32">
        <f>E82*K82</f>
        <v>2.8000000000000001E-2</v>
      </c>
      <c r="N82" s="29">
        <f>E82*M82</f>
        <v>0</v>
      </c>
      <c r="P82" s="30" t="s">
        <v>84</v>
      </c>
      <c r="V82" s="33" t="s">
        <v>246</v>
      </c>
      <c r="X82" s="65" t="s">
        <v>247</v>
      </c>
      <c r="Y82" s="65" t="s">
        <v>244</v>
      </c>
      <c r="Z82" s="27" t="s">
        <v>248</v>
      </c>
      <c r="AJ82" s="4" t="s">
        <v>249</v>
      </c>
      <c r="AK82" s="4" t="s">
        <v>88</v>
      </c>
    </row>
    <row r="83" spans="1:37">
      <c r="A83" s="25">
        <v>36</v>
      </c>
      <c r="B83" s="26" t="s">
        <v>142</v>
      </c>
      <c r="C83" s="27" t="s">
        <v>250</v>
      </c>
      <c r="D83" s="28" t="s">
        <v>251</v>
      </c>
      <c r="E83" s="29">
        <v>147</v>
      </c>
      <c r="F83" s="30" t="s">
        <v>83</v>
      </c>
      <c r="I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84</v>
      </c>
      <c r="V83" s="33" t="s">
        <v>65</v>
      </c>
      <c r="X83" s="65" t="s">
        <v>250</v>
      </c>
      <c r="Y83" s="65" t="s">
        <v>250</v>
      </c>
      <c r="Z83" s="27" t="s">
        <v>252</v>
      </c>
      <c r="AA83" s="27" t="s">
        <v>84</v>
      </c>
      <c r="AJ83" s="4" t="s">
        <v>253</v>
      </c>
      <c r="AK83" s="4" t="s">
        <v>88</v>
      </c>
    </row>
    <row r="84" spans="1:37">
      <c r="A84" s="25">
        <v>37</v>
      </c>
      <c r="B84" s="26" t="s">
        <v>243</v>
      </c>
      <c r="C84" s="27" t="s">
        <v>254</v>
      </c>
      <c r="D84" s="28" t="s">
        <v>255</v>
      </c>
      <c r="F84" s="30" t="s">
        <v>51</v>
      </c>
      <c r="H84" s="31">
        <f>ROUND(E84*G84,2)</f>
        <v>0</v>
      </c>
      <c r="J84" s="31">
        <f>ROUND(E84*G84,2)</f>
        <v>0</v>
      </c>
      <c r="L84" s="32">
        <f>E84*K84</f>
        <v>0</v>
      </c>
      <c r="N84" s="29">
        <f>E84*M84</f>
        <v>0</v>
      </c>
      <c r="P84" s="30" t="s">
        <v>84</v>
      </c>
      <c r="V84" s="33" t="s">
        <v>246</v>
      </c>
      <c r="X84" s="65" t="s">
        <v>256</v>
      </c>
      <c r="Y84" s="65" t="s">
        <v>254</v>
      </c>
      <c r="Z84" s="27" t="s">
        <v>248</v>
      </c>
      <c r="AJ84" s="4" t="s">
        <v>249</v>
      </c>
      <c r="AK84" s="4" t="s">
        <v>88</v>
      </c>
    </row>
    <row r="85" spans="1:37">
      <c r="D85" s="73" t="s">
        <v>257</v>
      </c>
      <c r="E85" s="74">
        <f>J85</f>
        <v>0</v>
      </c>
      <c r="H85" s="74">
        <f>SUM(H80:H84)</f>
        <v>0</v>
      </c>
      <c r="I85" s="74">
        <f>SUM(I80:I84)</f>
        <v>0</v>
      </c>
      <c r="J85" s="74">
        <f>SUM(J80:J84)</f>
        <v>0</v>
      </c>
      <c r="L85" s="75">
        <f>SUM(L80:L84)</f>
        <v>2.8000000000000001E-2</v>
      </c>
      <c r="N85" s="76">
        <f>SUM(N80:N84)</f>
        <v>0</v>
      </c>
      <c r="W85" s="29">
        <f>SUM(W80:W84)</f>
        <v>0</v>
      </c>
    </row>
    <row r="87" spans="1:37">
      <c r="B87" s="27" t="s">
        <v>258</v>
      </c>
    </row>
    <row r="88" spans="1:37">
      <c r="A88" s="25">
        <v>38</v>
      </c>
      <c r="B88" s="26" t="s">
        <v>259</v>
      </c>
      <c r="C88" s="27" t="s">
        <v>260</v>
      </c>
      <c r="D88" s="28" t="s">
        <v>261</v>
      </c>
      <c r="E88" s="29">
        <v>95</v>
      </c>
      <c r="F88" s="30" t="s">
        <v>83</v>
      </c>
      <c r="H88" s="31">
        <f>ROUND(E88*G88,2)</f>
        <v>0</v>
      </c>
      <c r="J88" s="31">
        <f>ROUND(E88*G88,2)</f>
        <v>0</v>
      </c>
      <c r="K88" s="32">
        <v>2.3000000000000001E-4</v>
      </c>
      <c r="L88" s="32">
        <f>E88*K88</f>
        <v>2.1850000000000001E-2</v>
      </c>
      <c r="N88" s="29">
        <f>E88*M88</f>
        <v>0</v>
      </c>
      <c r="P88" s="30" t="s">
        <v>84</v>
      </c>
      <c r="V88" s="33" t="s">
        <v>246</v>
      </c>
      <c r="X88" s="65" t="s">
        <v>262</v>
      </c>
      <c r="Y88" s="65" t="s">
        <v>260</v>
      </c>
      <c r="Z88" s="27" t="s">
        <v>263</v>
      </c>
      <c r="AJ88" s="4" t="s">
        <v>249</v>
      </c>
      <c r="AK88" s="4" t="s">
        <v>88</v>
      </c>
    </row>
    <row r="89" spans="1:37">
      <c r="A89" s="25">
        <v>39</v>
      </c>
      <c r="B89" s="26" t="s">
        <v>142</v>
      </c>
      <c r="C89" s="27" t="s">
        <v>264</v>
      </c>
      <c r="D89" s="28" t="s">
        <v>265</v>
      </c>
      <c r="E89" s="29">
        <v>95</v>
      </c>
      <c r="F89" s="30" t="s">
        <v>83</v>
      </c>
      <c r="I89" s="31">
        <f>ROUND(E89*G89,2)</f>
        <v>0</v>
      </c>
      <c r="J89" s="31">
        <f>ROUND(E89*G89,2)</f>
        <v>0</v>
      </c>
      <c r="L89" s="32">
        <f>E89*K89</f>
        <v>0</v>
      </c>
      <c r="N89" s="29">
        <f>E89*M89</f>
        <v>0</v>
      </c>
      <c r="P89" s="30" t="s">
        <v>84</v>
      </c>
      <c r="V89" s="33" t="s">
        <v>65</v>
      </c>
      <c r="X89" s="65" t="s">
        <v>264</v>
      </c>
      <c r="Y89" s="65" t="s">
        <v>264</v>
      </c>
      <c r="Z89" s="27" t="s">
        <v>266</v>
      </c>
      <c r="AA89" s="27" t="s">
        <v>267</v>
      </c>
      <c r="AJ89" s="4" t="s">
        <v>253</v>
      </c>
      <c r="AK89" s="4" t="s">
        <v>88</v>
      </c>
    </row>
    <row r="90" spans="1:37">
      <c r="A90" s="25">
        <v>40</v>
      </c>
      <c r="B90" s="26" t="s">
        <v>259</v>
      </c>
      <c r="C90" s="27" t="s">
        <v>268</v>
      </c>
      <c r="D90" s="28" t="s">
        <v>269</v>
      </c>
      <c r="F90" s="30" t="s">
        <v>51</v>
      </c>
      <c r="H90" s="31">
        <f>ROUND(E90*G90,2)</f>
        <v>0</v>
      </c>
      <c r="J90" s="31">
        <f>ROUND(E90*G90,2)</f>
        <v>0</v>
      </c>
      <c r="L90" s="32">
        <f>E90*K90</f>
        <v>0</v>
      </c>
      <c r="N90" s="29">
        <f>E90*M90</f>
        <v>0</v>
      </c>
      <c r="P90" s="30" t="s">
        <v>84</v>
      </c>
      <c r="V90" s="33" t="s">
        <v>246</v>
      </c>
      <c r="X90" s="65" t="s">
        <v>270</v>
      </c>
      <c r="Y90" s="65" t="s">
        <v>268</v>
      </c>
      <c r="Z90" s="27" t="s">
        <v>263</v>
      </c>
      <c r="AJ90" s="4" t="s">
        <v>249</v>
      </c>
      <c r="AK90" s="4" t="s">
        <v>88</v>
      </c>
    </row>
    <row r="91" spans="1:37">
      <c r="D91" s="73" t="s">
        <v>271</v>
      </c>
      <c r="E91" s="74">
        <f>J91</f>
        <v>0</v>
      </c>
      <c r="H91" s="74">
        <f>SUM(H87:H90)</f>
        <v>0</v>
      </c>
      <c r="I91" s="74">
        <f>SUM(I87:I90)</f>
        <v>0</v>
      </c>
      <c r="J91" s="74">
        <f>SUM(J87:J90)</f>
        <v>0</v>
      </c>
      <c r="L91" s="75">
        <f>SUM(L87:L90)</f>
        <v>2.1850000000000001E-2</v>
      </c>
      <c r="N91" s="76">
        <f>SUM(N87:N90)</f>
        <v>0</v>
      </c>
      <c r="W91" s="29">
        <f>SUM(W87:W90)</f>
        <v>0</v>
      </c>
    </row>
    <row r="93" spans="1:37">
      <c r="B93" s="27" t="s">
        <v>272</v>
      </c>
    </row>
    <row r="94" spans="1:37">
      <c r="A94" s="25">
        <v>41</v>
      </c>
      <c r="B94" s="26" t="s">
        <v>273</v>
      </c>
      <c r="C94" s="27" t="s">
        <v>274</v>
      </c>
      <c r="D94" s="28" t="s">
        <v>275</v>
      </c>
      <c r="E94" s="29">
        <v>1</v>
      </c>
      <c r="F94" s="30" t="s">
        <v>92</v>
      </c>
      <c r="H94" s="31">
        <f>ROUND(E94*G94,2)</f>
        <v>0</v>
      </c>
      <c r="J94" s="31">
        <f>ROUND(E94*G94,2)</f>
        <v>0</v>
      </c>
      <c r="L94" s="32">
        <f>E94*K94</f>
        <v>0</v>
      </c>
      <c r="N94" s="29">
        <f>E94*M94</f>
        <v>0</v>
      </c>
      <c r="P94" s="30" t="s">
        <v>84</v>
      </c>
      <c r="V94" s="33" t="s">
        <v>246</v>
      </c>
      <c r="X94" s="65" t="s">
        <v>276</v>
      </c>
      <c r="Y94" s="65" t="s">
        <v>274</v>
      </c>
      <c r="Z94" s="27" t="s">
        <v>277</v>
      </c>
      <c r="AJ94" s="4" t="s">
        <v>249</v>
      </c>
      <c r="AK94" s="4" t="s">
        <v>88</v>
      </c>
    </row>
    <row r="95" spans="1:37">
      <c r="A95" s="25">
        <v>42</v>
      </c>
      <c r="B95" s="26" t="s">
        <v>142</v>
      </c>
      <c r="C95" s="27" t="s">
        <v>278</v>
      </c>
      <c r="D95" s="28" t="s">
        <v>279</v>
      </c>
      <c r="E95" s="29">
        <v>1</v>
      </c>
      <c r="F95" s="30" t="s">
        <v>92</v>
      </c>
      <c r="I95" s="31">
        <f>ROUND(E95*G95,2)</f>
        <v>0</v>
      </c>
      <c r="J95" s="31">
        <f>ROUND(E95*G95,2)</f>
        <v>0</v>
      </c>
      <c r="L95" s="32">
        <f>E95*K95</f>
        <v>0</v>
      </c>
      <c r="N95" s="29">
        <f>E95*M95</f>
        <v>0</v>
      </c>
      <c r="P95" s="30" t="s">
        <v>84</v>
      </c>
      <c r="V95" s="33" t="s">
        <v>65</v>
      </c>
      <c r="X95" s="65" t="s">
        <v>278</v>
      </c>
      <c r="Y95" s="65" t="s">
        <v>278</v>
      </c>
      <c r="Z95" s="27" t="s">
        <v>280</v>
      </c>
      <c r="AA95" s="27" t="s">
        <v>84</v>
      </c>
      <c r="AJ95" s="4" t="s">
        <v>253</v>
      </c>
      <c r="AK95" s="4" t="s">
        <v>88</v>
      </c>
    </row>
    <row r="96" spans="1:37">
      <c r="A96" s="25">
        <v>43</v>
      </c>
      <c r="B96" s="26" t="s">
        <v>273</v>
      </c>
      <c r="C96" s="27" t="s">
        <v>281</v>
      </c>
      <c r="D96" s="28" t="s">
        <v>282</v>
      </c>
      <c r="F96" s="30" t="s">
        <v>51</v>
      </c>
      <c r="H96" s="31">
        <f>ROUND(E96*G96,2)</f>
        <v>0</v>
      </c>
      <c r="J96" s="31">
        <f>ROUND(E96*G96,2)</f>
        <v>0</v>
      </c>
      <c r="L96" s="32">
        <f>E96*K96</f>
        <v>0</v>
      </c>
      <c r="N96" s="29">
        <f>E96*M96</f>
        <v>0</v>
      </c>
      <c r="P96" s="30" t="s">
        <v>84</v>
      </c>
      <c r="V96" s="33" t="s">
        <v>246</v>
      </c>
      <c r="X96" s="65" t="s">
        <v>283</v>
      </c>
      <c r="Y96" s="65" t="s">
        <v>281</v>
      </c>
      <c r="Z96" s="27" t="s">
        <v>284</v>
      </c>
      <c r="AJ96" s="4" t="s">
        <v>249</v>
      </c>
      <c r="AK96" s="4" t="s">
        <v>88</v>
      </c>
    </row>
    <row r="97" spans="1:37">
      <c r="D97" s="73" t="s">
        <v>285</v>
      </c>
      <c r="E97" s="74">
        <f>J97</f>
        <v>0</v>
      </c>
      <c r="H97" s="74">
        <f>SUM(H93:H96)</f>
        <v>0</v>
      </c>
      <c r="I97" s="74">
        <f>SUM(I93:I96)</f>
        <v>0</v>
      </c>
      <c r="J97" s="74">
        <f>SUM(J93:J96)</f>
        <v>0</v>
      </c>
      <c r="L97" s="75">
        <f>SUM(L93:L96)</f>
        <v>0</v>
      </c>
      <c r="N97" s="76">
        <f>SUM(N93:N96)</f>
        <v>0</v>
      </c>
      <c r="W97" s="29">
        <f>SUM(W93:W96)</f>
        <v>0</v>
      </c>
    </row>
    <row r="99" spans="1:37">
      <c r="B99" s="27" t="s">
        <v>286</v>
      </c>
    </row>
    <row r="100" spans="1:37">
      <c r="A100" s="25">
        <v>44</v>
      </c>
      <c r="B100" s="26" t="s">
        <v>287</v>
      </c>
      <c r="C100" s="27" t="s">
        <v>288</v>
      </c>
      <c r="D100" s="28" t="s">
        <v>289</v>
      </c>
      <c r="E100" s="29">
        <v>6.125</v>
      </c>
      <c r="F100" s="30" t="s">
        <v>83</v>
      </c>
      <c r="H100" s="31">
        <f>ROUND(E100*G100,2)</f>
        <v>0</v>
      </c>
      <c r="J100" s="31">
        <f>ROUND(E100*G100,2)</f>
        <v>0</v>
      </c>
      <c r="K100" s="32">
        <v>2.5999999999999998E-4</v>
      </c>
      <c r="L100" s="32">
        <f>E100*K100</f>
        <v>1.5924999999999999E-3</v>
      </c>
      <c r="N100" s="29">
        <f>E100*M100</f>
        <v>0</v>
      </c>
      <c r="P100" s="30" t="s">
        <v>84</v>
      </c>
      <c r="V100" s="33" t="s">
        <v>246</v>
      </c>
      <c r="X100" s="65" t="s">
        <v>290</v>
      </c>
      <c r="Y100" s="65" t="s">
        <v>288</v>
      </c>
      <c r="Z100" s="27" t="s">
        <v>291</v>
      </c>
      <c r="AJ100" s="4" t="s">
        <v>249</v>
      </c>
      <c r="AK100" s="4" t="s">
        <v>88</v>
      </c>
    </row>
    <row r="101" spans="1:37">
      <c r="D101" s="73" t="s">
        <v>292</v>
      </c>
      <c r="E101" s="74">
        <f>J101</f>
        <v>0</v>
      </c>
      <c r="H101" s="74">
        <f>SUM(H99:H100)</f>
        <v>0</v>
      </c>
      <c r="I101" s="74">
        <f>SUM(I99:I100)</f>
        <v>0</v>
      </c>
      <c r="J101" s="74">
        <f>SUM(J99:J100)</f>
        <v>0</v>
      </c>
      <c r="L101" s="75">
        <f>SUM(L99:L100)</f>
        <v>1.5924999999999999E-3</v>
      </c>
      <c r="N101" s="76">
        <f>SUM(N99:N100)</f>
        <v>0</v>
      </c>
      <c r="W101" s="29">
        <f>SUM(W99:W100)</f>
        <v>0</v>
      </c>
    </row>
    <row r="103" spans="1:37">
      <c r="D103" s="73" t="s">
        <v>293</v>
      </c>
      <c r="E103" s="74">
        <f>J103</f>
        <v>0</v>
      </c>
      <c r="H103" s="74">
        <f>+H85+H91+H97+H101</f>
        <v>0</v>
      </c>
      <c r="I103" s="74">
        <f>+I85+I91+I97+I101</f>
        <v>0</v>
      </c>
      <c r="J103" s="74">
        <f>+J85+J91+J97+J101</f>
        <v>0</v>
      </c>
      <c r="L103" s="75">
        <f>+L85+L91+L97+L101</f>
        <v>5.1442500000000002E-2</v>
      </c>
      <c r="N103" s="76">
        <f>+N85+N91+N97+N101</f>
        <v>0</v>
      </c>
      <c r="W103" s="29">
        <f>+W85+W91+W97+W101</f>
        <v>0</v>
      </c>
    </row>
    <row r="105" spans="1:37">
      <c r="D105" s="77" t="s">
        <v>294</v>
      </c>
      <c r="E105" s="74">
        <f>J105</f>
        <v>0</v>
      </c>
      <c r="H105" s="74">
        <f>+H78+H103</f>
        <v>0</v>
      </c>
      <c r="I105" s="74">
        <f>+I78+I103</f>
        <v>0</v>
      </c>
      <c r="J105" s="74">
        <f>+J78+J103</f>
        <v>0</v>
      </c>
      <c r="L105" s="75">
        <f>+L78+L103</f>
        <v>477.90322250000003</v>
      </c>
      <c r="N105" s="76">
        <f>+N78+N103</f>
        <v>298.24</v>
      </c>
      <c r="W105" s="29">
        <f>+W78+W103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showGridLines="0" workbookViewId="0">
      <pane ySplit="10" topLeftCell="A11" activePane="bottomLeft" state="frozen"/>
      <selection pane="bottomLeft" activeCell="C16" sqref="C16"/>
    </sheetView>
  </sheetViews>
  <sheetFormatPr defaultColWidth="9.109375" defaultRowHeight="13.2"/>
  <cols>
    <col min="1" max="1" width="15.6640625" style="12" customWidth="1"/>
    <col min="2" max="3" width="45.6640625" style="12" customWidth="1"/>
    <col min="4" max="4" width="11.33203125" style="13" customWidth="1"/>
    <col min="5" max="1024" width="9.109375" style="4"/>
  </cols>
  <sheetData>
    <row r="1" spans="1:6">
      <c r="A1" s="14" t="s">
        <v>67</v>
      </c>
      <c r="B1" s="15"/>
      <c r="C1" s="15"/>
      <c r="D1" s="16" t="s">
        <v>295</v>
      </c>
    </row>
    <row r="2" spans="1:6">
      <c r="A2" s="14" t="s">
        <v>69</v>
      </c>
      <c r="B2" s="15"/>
      <c r="C2" s="15"/>
      <c r="D2" s="16" t="s">
        <v>70</v>
      </c>
    </row>
    <row r="3" spans="1:6">
      <c r="A3" s="14" t="s">
        <v>71</v>
      </c>
      <c r="B3" s="15"/>
      <c r="C3" s="15"/>
      <c r="D3" s="80">
        <v>44579</v>
      </c>
    </row>
    <row r="4" spans="1:6">
      <c r="A4" s="15"/>
      <c r="B4" s="15"/>
      <c r="C4" s="15"/>
      <c r="D4" s="15"/>
    </row>
    <row r="5" spans="1:6">
      <c r="A5" s="14" t="s">
        <v>72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73</v>
      </c>
      <c r="B8" s="17"/>
      <c r="C8" s="18"/>
      <c r="D8" s="19"/>
    </row>
    <row r="9" spans="1:6">
      <c r="A9" s="20" t="s">
        <v>61</v>
      </c>
      <c r="B9" s="20" t="s">
        <v>62</v>
      </c>
      <c r="C9" s="20" t="s">
        <v>63</v>
      </c>
      <c r="D9" s="21" t="s">
        <v>64</v>
      </c>
      <c r="F9" s="4" t="s">
        <v>296</v>
      </c>
    </row>
    <row r="10" spans="1:6">
      <c r="A10" s="22"/>
      <c r="B10" s="22"/>
      <c r="C10" s="23"/>
      <c r="D10" s="24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jablonovsky</cp:lastModifiedBy>
  <cp:revision>2</cp:revision>
  <cp:lastPrinted>2021-10-11T07:19:03Z</cp:lastPrinted>
  <dcterms:created xsi:type="dcterms:W3CDTF">1999-04-06T07:39:00Z</dcterms:created>
  <dcterms:modified xsi:type="dcterms:W3CDTF">2022-02-23T09:04:45Z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