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600" windowWidth="23256" windowHeight="13176" tabRatio="500"/>
  </bookViews>
  <sheets>
    <sheet name="Zadanie" sheetId="3" r:id="rId1"/>
    <sheet name="Figury" sheetId="4" r:id="rId2"/>
  </sheets>
  <definedNames>
    <definedName name="_xlnm._FilterDatabase">#REF!</definedName>
    <definedName name="fakt1R">#REF!</definedName>
    <definedName name="_xlnm.Print_Titles" localSheetId="1">Figury!$8:$10</definedName>
    <definedName name="_xlnm.Print_Titles" localSheetId="0">Zadanie!$8:$10</definedName>
    <definedName name="_xlnm.Print_Area" localSheetId="1">Figury!$A:$D</definedName>
    <definedName name="_xlnm.Print_Area" localSheetId="0">Zadanie!$A:$AH</definedName>
  </definedNames>
  <calcPr calcId="152511"/>
</workbook>
</file>

<file path=xl/calcChain.xml><?xml version="1.0" encoding="utf-8"?>
<calcChain xmlns="http://schemas.openxmlformats.org/spreadsheetml/2006/main">
  <c r="W97" i="3"/>
  <c r="E97"/>
  <c r="N97"/>
  <c r="L97"/>
  <c r="J97"/>
  <c r="I97"/>
  <c r="H97"/>
  <c r="W95"/>
  <c r="E95"/>
  <c r="N95"/>
  <c r="L95"/>
  <c r="J95"/>
  <c r="I95"/>
  <c r="H95"/>
  <c r="W93"/>
  <c r="E93"/>
  <c r="N93"/>
  <c r="L93"/>
  <c r="J93"/>
  <c r="I93"/>
  <c r="H93"/>
  <c r="N92"/>
  <c r="L92"/>
  <c r="J92"/>
  <c r="H92"/>
  <c r="W88"/>
  <c r="E88"/>
  <c r="N88"/>
  <c r="L88"/>
  <c r="J88"/>
  <c r="I88"/>
  <c r="H88"/>
  <c r="W86"/>
  <c r="E86"/>
  <c r="N86"/>
  <c r="L86"/>
  <c r="J86"/>
  <c r="I86"/>
  <c r="H86"/>
  <c r="N85"/>
  <c r="L85"/>
  <c r="J85"/>
  <c r="H85"/>
  <c r="N84"/>
  <c r="L84"/>
  <c r="J84"/>
  <c r="H84"/>
  <c r="N82"/>
  <c r="L82"/>
  <c r="J82"/>
  <c r="H82"/>
  <c r="N81"/>
  <c r="L81"/>
  <c r="J81"/>
  <c r="H81"/>
  <c r="N79"/>
  <c r="L79"/>
  <c r="J79"/>
  <c r="H79"/>
  <c r="N77"/>
  <c r="L77"/>
  <c r="J77"/>
  <c r="H77"/>
  <c r="N76"/>
  <c r="L76"/>
  <c r="J76"/>
  <c r="H76"/>
  <c r="N72"/>
  <c r="L72"/>
  <c r="J72"/>
  <c r="H72"/>
  <c r="N71"/>
  <c r="L71"/>
  <c r="J71"/>
  <c r="H71"/>
  <c r="N69"/>
  <c r="L69"/>
  <c r="J69"/>
  <c r="H69"/>
  <c r="N68"/>
  <c r="L68"/>
  <c r="J68"/>
  <c r="H68"/>
  <c r="N67"/>
  <c r="L67"/>
  <c r="J67"/>
  <c r="H67"/>
  <c r="W64"/>
  <c r="E64"/>
  <c r="N64"/>
  <c r="L64"/>
  <c r="J64"/>
  <c r="I64"/>
  <c r="H64"/>
  <c r="N63"/>
  <c r="L63"/>
  <c r="J63"/>
  <c r="H63"/>
  <c r="N59"/>
  <c r="L59"/>
  <c r="J59"/>
  <c r="H59"/>
  <c r="N58"/>
  <c r="L58"/>
  <c r="J58"/>
  <c r="H58"/>
  <c r="N56"/>
  <c r="L56"/>
  <c r="J56"/>
  <c r="H56"/>
  <c r="N53"/>
  <c r="L53"/>
  <c r="J53"/>
  <c r="H53"/>
  <c r="N52"/>
  <c r="L52"/>
  <c r="J52"/>
  <c r="H52"/>
  <c r="W49"/>
  <c r="E49"/>
  <c r="N49"/>
  <c r="L49"/>
  <c r="J49"/>
  <c r="I49"/>
  <c r="H49"/>
  <c r="N48"/>
  <c r="L48"/>
  <c r="J48"/>
  <c r="H48"/>
  <c r="W45"/>
  <c r="E45"/>
  <c r="N45"/>
  <c r="L45"/>
  <c r="J45"/>
  <c r="I45"/>
  <c r="H45"/>
  <c r="N43"/>
  <c r="L43"/>
  <c r="J43"/>
  <c r="H43"/>
  <c r="N41"/>
  <c r="L41"/>
  <c r="J41"/>
  <c r="H41"/>
  <c r="W38"/>
  <c r="E38"/>
  <c r="N38"/>
  <c r="L38"/>
  <c r="J38"/>
  <c r="I38"/>
  <c r="H38"/>
  <c r="N36"/>
  <c r="L36"/>
  <c r="J36"/>
  <c r="H36"/>
  <c r="N31"/>
  <c r="L31"/>
  <c r="J31"/>
  <c r="H31"/>
  <c r="W28"/>
  <c r="E28"/>
  <c r="N28"/>
  <c r="L28"/>
  <c r="J28"/>
  <c r="I28"/>
  <c r="H28"/>
  <c r="N25"/>
  <c r="L25"/>
  <c r="J25"/>
  <c r="H25"/>
  <c r="N24"/>
  <c r="L24"/>
  <c r="J24"/>
  <c r="H24"/>
  <c r="N23"/>
  <c r="L23"/>
  <c r="J23"/>
  <c r="H23"/>
  <c r="W20"/>
  <c r="E20"/>
  <c r="N20"/>
  <c r="L20"/>
  <c r="J20"/>
  <c r="I20"/>
  <c r="H20"/>
  <c r="N19"/>
  <c r="L19"/>
  <c r="J19"/>
  <c r="H19"/>
  <c r="N18"/>
  <c r="L18"/>
  <c r="J18"/>
  <c r="H18"/>
  <c r="N17"/>
  <c r="L17"/>
  <c r="J17"/>
  <c r="H17"/>
  <c r="N16"/>
  <c r="L16"/>
  <c r="J16"/>
  <c r="H16"/>
  <c r="N15"/>
  <c r="L15"/>
  <c r="J15"/>
  <c r="H15"/>
  <c r="N14"/>
  <c r="L14"/>
  <c r="J14"/>
  <c r="H14"/>
  <c r="D8"/>
</calcChain>
</file>

<file path=xl/sharedStrings.xml><?xml version="1.0" encoding="utf-8"?>
<sst xmlns="http://schemas.openxmlformats.org/spreadsheetml/2006/main" count="531" uniqueCount="255">
  <si>
    <t>a</t>
  </si>
  <si>
    <t>DPH</t>
  </si>
  <si>
    <t>V module</t>
  </si>
  <si>
    <t>Hlavička1</t>
  </si>
  <si>
    <t>Mena</t>
  </si>
  <si>
    <t>Hlavička2</t>
  </si>
  <si>
    <t>Obdobie</t>
  </si>
  <si>
    <t>Počet des.miest</t>
  </si>
  <si>
    <t>Formát</t>
  </si>
  <si>
    <t>Rozpočet</t>
  </si>
  <si>
    <t>Prehľad rozpočtových nákladov v</t>
  </si>
  <si>
    <t>EUR</t>
  </si>
  <si>
    <t>Čerpanie</t>
  </si>
  <si>
    <t>Súpis vykonaných prác a dodávok v</t>
  </si>
  <si>
    <t>za obdobie</t>
  </si>
  <si>
    <t>Mesiac 2011</t>
  </si>
  <si>
    <t>VK</t>
  </si>
  <si>
    <t>Prehľad kalkulovaných nákladov v</t>
  </si>
  <si>
    <t>VF</t>
  </si>
  <si>
    <t>N</t>
  </si>
  <si>
    <t>Por.</t>
  </si>
  <si>
    <t>Kód</t>
  </si>
  <si>
    <t>Kód položky</t>
  </si>
  <si>
    <t>Popis položky, stavebného dielu, remesla,</t>
  </si>
  <si>
    <t>Množstvo</t>
  </si>
  <si>
    <t>Merná</t>
  </si>
  <si>
    <t>Jednotková</t>
  </si>
  <si>
    <t>Konštrukcie</t>
  </si>
  <si>
    <t>Špecifikovaný</t>
  </si>
  <si>
    <t>Spolu</t>
  </si>
  <si>
    <t>Hmotnosť v tonách</t>
  </si>
  <si>
    <t>Suť v tonách</t>
  </si>
  <si>
    <t>Pozícia</t>
  </si>
  <si>
    <t>Vyňatý</t>
  </si>
  <si>
    <t>Vysoká sadzba</t>
  </si>
  <si>
    <t>Typ</t>
  </si>
  <si>
    <t>Nh</t>
  </si>
  <si>
    <t>Klasifikácia</t>
  </si>
  <si>
    <t>Katalógové</t>
  </si>
  <si>
    <t>AC</t>
  </si>
  <si>
    <t>AD</t>
  </si>
  <si>
    <t>Jedn. cena</t>
  </si>
  <si>
    <t>Index JC</t>
  </si>
  <si>
    <t>Index mn.</t>
  </si>
  <si>
    <t>číslo</t>
  </si>
  <si>
    <t>cen.</t>
  </si>
  <si>
    <t>výkaz-výmer</t>
  </si>
  <si>
    <t>výmera</t>
  </si>
  <si>
    <t>jednotka</t>
  </si>
  <si>
    <t>cena</t>
  </si>
  <si>
    <t>materiál</t>
  </si>
  <si>
    <t>%</t>
  </si>
  <si>
    <t>rozpočtované</t>
  </si>
  <si>
    <t>od začiatku</t>
  </si>
  <si>
    <t>dodatok</t>
  </si>
  <si>
    <t>z režimu stavba</t>
  </si>
  <si>
    <t>DPH ( materiál )</t>
  </si>
  <si>
    <t>položky</t>
  </si>
  <si>
    <t>pre tlač</t>
  </si>
  <si>
    <t>produkcie</t>
  </si>
  <si>
    <t>ceny</t>
  </si>
  <si>
    <t>Názov figúry</t>
  </si>
  <si>
    <t>Popis figúry</t>
  </si>
  <si>
    <t>Aritmetický výraz</t>
  </si>
  <si>
    <t>Hodnota</t>
  </si>
  <si>
    <t>E</t>
  </si>
  <si>
    <t xml:space="preserve">Odberateľ: Mesto Levoča </t>
  </si>
  <si>
    <t xml:space="preserve">Spracoval: Bakošová                                </t>
  </si>
  <si>
    <t xml:space="preserve">Projektant: PROJEKT.KANCELÁRIA ING.VÍT SVOBODA </t>
  </si>
  <si>
    <t xml:space="preserve">JKSO : </t>
  </si>
  <si>
    <t xml:space="preserve">Dodávateľ: Výberovým konaním </t>
  </si>
  <si>
    <t>Dátum: 17.01.2021</t>
  </si>
  <si>
    <t>Stavba : 2021-Statické zabezp.hrad.a park.múru</t>
  </si>
  <si>
    <t>STAVEBNÁ FIRMA</t>
  </si>
  <si>
    <t>Zaradenie</t>
  </si>
  <si>
    <t>pre KL</t>
  </si>
  <si>
    <t>Lev0</t>
  </si>
  <si>
    <t>pozícia</t>
  </si>
  <si>
    <t>PRÁCE A DODÁVKY HSV</t>
  </si>
  <si>
    <t>1 - ZEMNE PRÁCE</t>
  </si>
  <si>
    <t>001</t>
  </si>
  <si>
    <t>11110</t>
  </si>
  <si>
    <t>Posúdenie kvality muriva</t>
  </si>
  <si>
    <t>hod</t>
  </si>
  <si>
    <t xml:space="preserve">                    </t>
  </si>
  <si>
    <t>45.11.12</t>
  </si>
  <si>
    <t>EK</t>
  </si>
  <si>
    <t>S</t>
  </si>
  <si>
    <t>111201101</t>
  </si>
  <si>
    <t>Odstránenie krovín</t>
  </si>
  <si>
    <t>m2</t>
  </si>
  <si>
    <t>11120-1101</t>
  </si>
  <si>
    <t>272</t>
  </si>
  <si>
    <t>112101101</t>
  </si>
  <si>
    <t>Vyrúbanie stromov listnatých priemer do 300 mm</t>
  </si>
  <si>
    <t>kus</t>
  </si>
  <si>
    <t>11210-1101</t>
  </si>
  <si>
    <t>112201101</t>
  </si>
  <si>
    <t>Odstránenie pňov priemer do 300 mm</t>
  </si>
  <si>
    <t>11220-1101</t>
  </si>
  <si>
    <t>1223011PC</t>
  </si>
  <si>
    <t>Odkopávky ručné v horn. tr. 4 do 100 m3</t>
  </si>
  <si>
    <t>m3</t>
  </si>
  <si>
    <t>12230-11PC</t>
  </si>
  <si>
    <t>45.11.21</t>
  </si>
  <si>
    <t>231</t>
  </si>
  <si>
    <t>182001122</t>
  </si>
  <si>
    <t>Plošná úprava terénu,</t>
  </si>
  <si>
    <t>18200-1122</t>
  </si>
  <si>
    <t xml:space="preserve">1 - ZEMNE PRÁCE  spolu: </t>
  </si>
  <si>
    <t>2 - ZÁKLADY</t>
  </si>
  <si>
    <t>002</t>
  </si>
  <si>
    <t>289200002</t>
  </si>
  <si>
    <t>Podrezanie špár</t>
  </si>
  <si>
    <t>m</t>
  </si>
  <si>
    <t>28920-0002</t>
  </si>
  <si>
    <t>45.25.21</t>
  </si>
  <si>
    <t>289201111</t>
  </si>
  <si>
    <t>Vyklinovanie uvoľnených kameňov v murive riadk. kvádr.</t>
  </si>
  <si>
    <t>28920-1111</t>
  </si>
  <si>
    <t>289901213</t>
  </si>
  <si>
    <t>Vyčistenie trhlín</t>
  </si>
  <si>
    <t>28990-1213</t>
  </si>
  <si>
    <t>45,2 "5 =   45,200</t>
  </si>
  <si>
    <t>22 "8 =   22,000</t>
  </si>
  <si>
    <t xml:space="preserve">2 - ZÁKLADY  spolu: </t>
  </si>
  <si>
    <t>3 - ZVISLÉ A KOMPLETNÉ KONŠTRUKCIE</t>
  </si>
  <si>
    <t>015</t>
  </si>
  <si>
    <t>327215132</t>
  </si>
  <si>
    <t>Murivo nadzákladové obkladové z lom. kameňa upraveného s vyškárovaním</t>
  </si>
  <si>
    <t>32721-5132</t>
  </si>
  <si>
    <t>45.25.50</t>
  </si>
  <si>
    <t>"33,75 A3</t>
  </si>
  <si>
    <t>"30  A5</t>
  </si>
  <si>
    <t>"30  A8</t>
  </si>
  <si>
    <t>93,75*0,6 "60% =   56,250</t>
  </si>
  <si>
    <t>3272152PC</t>
  </si>
  <si>
    <t>Murivo nadzákladové z lom. kameňa vytriedeného</t>
  </si>
  <si>
    <t>32721-52PC</t>
  </si>
  <si>
    <t>93,75*0,4  "40% =   37,500</t>
  </si>
  <si>
    <t xml:space="preserve">3 - ZVISLÉ A KOMPLETNÉ KONŠTRUKCIE  spolu: </t>
  </si>
  <si>
    <t>4 - VODOROVNÉ KONŠTRUKCIE</t>
  </si>
  <si>
    <t>463211132</t>
  </si>
  <si>
    <t>Doplnenie koruny múru z lomového kameňa s vyplnením škár</t>
  </si>
  <si>
    <t>46321-1132</t>
  </si>
  <si>
    <t>35*0,3 "7 =   10,500</t>
  </si>
  <si>
    <t>463211133</t>
  </si>
  <si>
    <t>Preloženie platní koruny múru z  lomového kameňa s vyplnením škár</t>
  </si>
  <si>
    <t>46321-1133</t>
  </si>
  <si>
    <t>70*0,3 =   21,000</t>
  </si>
  <si>
    <t xml:space="preserve">4 - VODOROVNÉ KONŠTRUKCIE  spolu: </t>
  </si>
  <si>
    <t>5 - KOMUNIKÁCIE</t>
  </si>
  <si>
    <t>221</t>
  </si>
  <si>
    <t>564841111</t>
  </si>
  <si>
    <t>Podklad zo štrkodrte hr. 120 mm</t>
  </si>
  <si>
    <t>56484-1111</t>
  </si>
  <si>
    <t>45.23.11</t>
  </si>
  <si>
    <t xml:space="preserve">5 - KOMUNIKÁCIE  spolu: </t>
  </si>
  <si>
    <t>6 - ÚPRAVY POVRCHOV, PODLAHY, VÝPLNE</t>
  </si>
  <si>
    <t>620901111</t>
  </si>
  <si>
    <t>Kamenárske opracovanie koruny múru</t>
  </si>
  <si>
    <t>62090-1111</t>
  </si>
  <si>
    <t>45.41.10</t>
  </si>
  <si>
    <t>211</t>
  </si>
  <si>
    <t>622211111</t>
  </si>
  <si>
    <t>Čistenie muriva od machu a inej vegetácie</t>
  </si>
  <si>
    <t>62221-1111</t>
  </si>
  <si>
    <t>135+75+42 =   252,000</t>
  </si>
  <si>
    <t>240 =   240,000</t>
  </si>
  <si>
    <t>622211112</t>
  </si>
  <si>
    <t>Hydrofobizačný náter</t>
  </si>
  <si>
    <t>62221-1112</t>
  </si>
  <si>
    <t>240 "7 =   240,000</t>
  </si>
  <si>
    <t>011</t>
  </si>
  <si>
    <t>622451103</t>
  </si>
  <si>
    <t>Zatrenie vonk. škár muriva  kameňa cem. maltou</t>
  </si>
  <si>
    <t>62245-1103</t>
  </si>
  <si>
    <t>627452911</t>
  </si>
  <si>
    <t>Vyhladenie škárovania</t>
  </si>
  <si>
    <t>62745-2911</t>
  </si>
  <si>
    <t>135 "A3 =   135,000</t>
  </si>
  <si>
    <t>75 "5 =   75,000</t>
  </si>
  <si>
    <t>105"7 =   105,000</t>
  </si>
  <si>
    <t>014</t>
  </si>
  <si>
    <t>632211411</t>
  </si>
  <si>
    <t>Oprava dlažby z lomového kameňa do 4 m2 do cement. malty</t>
  </si>
  <si>
    <t>63221-1411</t>
  </si>
  <si>
    <t xml:space="preserve">6 - ÚPRAVY POVRCHOV, PODLAHY, VÝPLNE  spolu: </t>
  </si>
  <si>
    <t>9 - OSTATNÉ KONŠTRUKCIE A PRÁCE</t>
  </si>
  <si>
    <t>938908411</t>
  </si>
  <si>
    <t>Očistenie povrchu krytu dlaždeného</t>
  </si>
  <si>
    <t>93890-8411</t>
  </si>
  <si>
    <t>45.23.12</t>
  </si>
  <si>
    <t>003</t>
  </si>
  <si>
    <t>941941031</t>
  </si>
  <si>
    <t>Montáž lešenia ľahk. radového s podlahami š. do 1 m v. do 10 m</t>
  </si>
  <si>
    <t>94194-1031</t>
  </si>
  <si>
    <t>45.25.10</t>
  </si>
  <si>
    <t>941941191</t>
  </si>
  <si>
    <t>Príplatok za prvý a každý ďalší mesiac použitia lešenia k pol. -1031</t>
  </si>
  <si>
    <t>94194-1191</t>
  </si>
  <si>
    <t>551,2*2 =   1102,400</t>
  </si>
  <si>
    <t>941941831</t>
  </si>
  <si>
    <t>Demontáž lešenia ľahk. radového s podlahami š. do 1 m v. do 10 m</t>
  </si>
  <si>
    <t>94194-1831</t>
  </si>
  <si>
    <t>013</t>
  </si>
  <si>
    <t>962022491</t>
  </si>
  <si>
    <t>Búranie muriva z kameňa na MC alebo otvorov nad 4 m2</t>
  </si>
  <si>
    <t>96202-2491</t>
  </si>
  <si>
    <t>45.11.11</t>
  </si>
  <si>
    <t>33,75 "úsek A3 =   33,750</t>
  </si>
  <si>
    <t>30 "5 =   30,000</t>
  </si>
  <si>
    <t>16 "8 =   16,000</t>
  </si>
  <si>
    <t>979021111</t>
  </si>
  <si>
    <t>Vyberanie kameňov zo sute s očist. a úpravou pre ďalšie použitie</t>
  </si>
  <si>
    <t>97902-1111</t>
  </si>
  <si>
    <t>979081111</t>
  </si>
  <si>
    <t>Odvoz sute a vybúraných hmôt na skládku do 1 km</t>
  </si>
  <si>
    <t>t</t>
  </si>
  <si>
    <t>97908-1111</t>
  </si>
  <si>
    <t>199,595*0,3 =   59,879</t>
  </si>
  <si>
    <t>979081121</t>
  </si>
  <si>
    <t>Odvoz sute a vybúraných hmôt na skládku každý ďalší 1 km</t>
  </si>
  <si>
    <t>97908-1121</t>
  </si>
  <si>
    <t>59,879*10 =   598,790</t>
  </si>
  <si>
    <t>979082111</t>
  </si>
  <si>
    <t>Vnútrostavenisková doprava sute a vybúraných hmôt do 10 m</t>
  </si>
  <si>
    <t>97908-2111</t>
  </si>
  <si>
    <t>979082121</t>
  </si>
  <si>
    <t>Vnútrost. doprava sute a vybúraných hmôt každých ďalších 5 m</t>
  </si>
  <si>
    <t>97908-2121</t>
  </si>
  <si>
    <t>199,375*10 =   1993,750</t>
  </si>
  <si>
    <t>979092111</t>
  </si>
  <si>
    <t>Odstránenie uľahn. sute z priestora do 15 m2 hl. do 2 m ručne</t>
  </si>
  <si>
    <t>97909-2111</t>
  </si>
  <si>
    <t>998151111</t>
  </si>
  <si>
    <t>Presun hmôt pre rôzne murov. v. do 10 m</t>
  </si>
  <si>
    <t>99815-1111</t>
  </si>
  <si>
    <t>45.21.64</t>
  </si>
  <si>
    <t xml:space="preserve">9 - OSTATNÉ KONŠTRUKCIE A PRÁCE  spolu: </t>
  </si>
  <si>
    <t xml:space="preserve">PRÁCE A DODÁVKY HSV  spolu: </t>
  </si>
  <si>
    <t>PRÁCE A DODÁVKY PSV</t>
  </si>
  <si>
    <t>762 - Konštrukcie tesárske</t>
  </si>
  <si>
    <t>762</t>
  </si>
  <si>
    <t>762731812</t>
  </si>
  <si>
    <t>Demontáž drevenej podpery konštr. z guľatiny</t>
  </si>
  <si>
    <t>I</t>
  </si>
  <si>
    <t>76273-1812</t>
  </si>
  <si>
    <t>45.42.13</t>
  </si>
  <si>
    <t>IK</t>
  </si>
  <si>
    <t xml:space="preserve">762 - Konštrukcie tesárske  spolu: </t>
  </si>
  <si>
    <t xml:space="preserve">PRÁCE A DODÁVKY PSV  spolu: </t>
  </si>
  <si>
    <t>Za rozpočet celkom</t>
  </si>
  <si>
    <t>Spracoval: Bakošová</t>
  </si>
  <si>
    <t>Figura</t>
  </si>
</sst>
</file>

<file path=xl/styles.xml><?xml version="1.0" encoding="utf-8"?>
<styleSheet xmlns="http://schemas.openxmlformats.org/spreadsheetml/2006/main">
  <numFmts count="6">
    <numFmt numFmtId="164" formatCode="#,##0&quot; Sk&quot;;[Red]\-#,##0&quot; Sk&quot;"/>
    <numFmt numFmtId="165" formatCode="_-* #,##0&quot; Sk&quot;_-;\-* #,##0&quot; Sk&quot;_-;_-* &quot;- Sk&quot;_-;_-@_-"/>
    <numFmt numFmtId="166" formatCode="#,##0.0000"/>
    <numFmt numFmtId="167" formatCode="#,##0.00000"/>
    <numFmt numFmtId="168" formatCode="#,##0.000"/>
    <numFmt numFmtId="169" formatCode="#,##0.0"/>
  </numFmts>
  <fonts count="17">
    <font>
      <sz val="10"/>
      <name val="Arial"/>
      <charset val="238"/>
    </font>
    <font>
      <sz val="8"/>
      <name val="Arial Narrow"/>
      <charset val="238"/>
    </font>
    <font>
      <b/>
      <sz val="10"/>
      <name val="Arial Narrow"/>
      <charset val="238"/>
    </font>
    <font>
      <b/>
      <sz val="8"/>
      <name val="Arial Narrow"/>
      <charset val="238"/>
    </font>
    <font>
      <sz val="8"/>
      <color rgb="FFFFFFFF"/>
      <name val="Arial Narrow"/>
      <charset val="238"/>
    </font>
    <font>
      <b/>
      <sz val="8"/>
      <color rgb="FFFFFFFF"/>
      <name val="Arial Narrow"/>
      <charset val="238"/>
    </font>
    <font>
      <sz val="8"/>
      <color rgb="FF0000FF"/>
      <name val="Arial Narrow"/>
      <charset val="238"/>
    </font>
    <font>
      <b/>
      <sz val="7"/>
      <name val="Letter Gothic CE"/>
      <charset val="238"/>
    </font>
    <font>
      <sz val="10"/>
      <name val="Arial CE"/>
      <charset val="238"/>
    </font>
    <font>
      <sz val="11"/>
      <color rgb="FF000000"/>
      <name val="Calibri"/>
      <charset val="238"/>
    </font>
    <font>
      <sz val="11"/>
      <color rgb="FFFFFFFF"/>
      <name val="Calibri"/>
      <charset val="238"/>
    </font>
    <font>
      <b/>
      <sz val="11"/>
      <color rgb="FF000000"/>
      <name val="Calibri"/>
      <charset val="238"/>
    </font>
    <font>
      <b/>
      <sz val="18"/>
      <color rgb="FF333399"/>
      <name val="Cambria"/>
      <charset val="238"/>
    </font>
    <font>
      <sz val="11"/>
      <color rgb="FFFF0000"/>
      <name val="Calibri"/>
      <charset val="238"/>
    </font>
    <font>
      <sz val="10"/>
      <name val="Arial"/>
      <charset val="238"/>
    </font>
    <font>
      <b/>
      <sz val="8"/>
      <name val="Arial Narrow"/>
      <family val="2"/>
      <charset val="238"/>
    </font>
    <font>
      <sz val="8"/>
      <color rgb="FF0000FF"/>
      <name val="Arial Narrow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A0E0E0"/>
        <bgColor rgb="FFA6CAF0"/>
      </patternFill>
    </fill>
    <fill>
      <patternFill patternType="solid">
        <fgColor rgb="FFA6CAF0"/>
        <bgColor rgb="FFA0E0E0"/>
      </patternFill>
    </fill>
    <fill>
      <patternFill patternType="solid">
        <fgColor rgb="FFFFFFC0"/>
        <bgColor rgb="FFFFFF99"/>
      </patternFill>
    </fill>
    <fill>
      <patternFill patternType="solid">
        <fgColor rgb="FFFF8080"/>
        <bgColor rgb="FFFF99CC"/>
      </patternFill>
    </fill>
    <fill>
      <patternFill patternType="solid">
        <fgColor rgb="FFC0C0C0"/>
        <bgColor rgb="FFA6CAF0"/>
      </patternFill>
    </fill>
    <fill>
      <patternFill patternType="solid">
        <fgColor rgb="FFFFFF99"/>
        <bgColor rgb="FFFFFFC0"/>
      </patternFill>
    </fill>
    <fill>
      <patternFill patternType="solid">
        <fgColor rgb="FFCC9CCC"/>
        <bgColor rgb="FFFF99CC"/>
      </patternFill>
    </fill>
    <fill>
      <patternFill patternType="solid">
        <fgColor rgb="FF996666"/>
        <bgColor rgb="FF666699"/>
      </patternFill>
    </fill>
    <fill>
      <patternFill patternType="solid">
        <fgColor rgb="FF999933"/>
        <bgColor rgb="FF969696"/>
      </patternFill>
    </fill>
  </fills>
  <borders count="10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rgb="FF3333CC"/>
      </top>
      <bottom style="double">
        <color rgb="FF3333CC"/>
      </bottom>
      <diagonal/>
    </border>
  </borders>
  <cellStyleXfs count="31">
    <xf numFmtId="0" fontId="0" fillId="0" borderId="0"/>
    <xf numFmtId="0" fontId="8" fillId="0" borderId="0"/>
    <xf numFmtId="0" fontId="14" fillId="0" borderId="0" applyBorder="0">
      <alignment vertical="center"/>
    </xf>
    <xf numFmtId="0" fontId="9" fillId="4" borderId="0" applyBorder="0" applyProtection="0"/>
    <xf numFmtId="165" fontId="14" fillId="0" borderId="0" applyBorder="0" applyProtection="0"/>
    <xf numFmtId="0" fontId="9" fillId="2" borderId="0" applyBorder="0" applyProtection="0"/>
    <xf numFmtId="0" fontId="9" fillId="2" borderId="0" applyBorder="0" applyProtection="0"/>
    <xf numFmtId="164" fontId="7" fillId="0" borderId="8"/>
    <xf numFmtId="0" fontId="9" fillId="3" borderId="0" applyBorder="0" applyProtection="0"/>
    <xf numFmtId="0" fontId="9" fillId="5" borderId="0" applyBorder="0" applyProtection="0"/>
    <xf numFmtId="0" fontId="14" fillId="0" borderId="8"/>
    <xf numFmtId="0" fontId="7" fillId="0" borderId="8">
      <alignment vertical="center"/>
    </xf>
    <xf numFmtId="0" fontId="9" fillId="6" borderId="0" applyBorder="0" applyProtection="0"/>
    <xf numFmtId="0" fontId="9" fillId="2" borderId="0" applyBorder="0" applyProtection="0"/>
    <xf numFmtId="0" fontId="9" fillId="4" borderId="0" applyBorder="0" applyProtection="0"/>
    <xf numFmtId="0" fontId="9" fillId="5" borderId="0" applyBorder="0" applyProtection="0"/>
    <xf numFmtId="0" fontId="9" fillId="7" borderId="0" applyBorder="0" applyProtection="0"/>
    <xf numFmtId="0" fontId="9" fillId="8" borderId="0" applyBorder="0" applyProtection="0"/>
    <xf numFmtId="0" fontId="9" fillId="4" borderId="0" applyBorder="0" applyProtection="0"/>
    <xf numFmtId="0" fontId="10" fillId="2" borderId="0" applyBorder="0" applyProtection="0"/>
    <xf numFmtId="0" fontId="10" fillId="9" borderId="0" applyBorder="0" applyProtection="0"/>
    <xf numFmtId="0" fontId="10" fillId="10" borderId="0" applyBorder="0" applyProtection="0"/>
    <xf numFmtId="0" fontId="10" fillId="8" borderId="0" applyBorder="0" applyProtection="0"/>
    <xf numFmtId="0" fontId="10" fillId="2" borderId="0" applyBorder="0" applyProtection="0"/>
    <xf numFmtId="0" fontId="10" fillId="5" borderId="0" applyBorder="0" applyProtection="0"/>
    <xf numFmtId="0" fontId="11" fillId="0" borderId="9" applyProtection="0"/>
    <xf numFmtId="0" fontId="8" fillId="0" borderId="0"/>
    <xf numFmtId="0" fontId="12" fillId="0" borderId="0" applyBorder="0" applyProtection="0"/>
    <xf numFmtId="0" fontId="7" fillId="0" borderId="0" applyBorder="0">
      <alignment vertical="center"/>
    </xf>
    <xf numFmtId="0" fontId="13" fillId="0" borderId="0" applyBorder="0" applyProtection="0"/>
    <xf numFmtId="0" fontId="7" fillId="0" borderId="1">
      <alignment vertical="center"/>
    </xf>
  </cellStyleXfs>
  <cellXfs count="80">
    <xf numFmtId="0" fontId="0" fillId="0" borderId="0" xfId="0"/>
    <xf numFmtId="0" fontId="4" fillId="0" borderId="0" xfId="1" applyFont="1"/>
    <xf numFmtId="0" fontId="5" fillId="0" borderId="0" xfId="1" applyFont="1"/>
    <xf numFmtId="49" fontId="5" fillId="0" borderId="0" xfId="1" applyNumberFormat="1" applyFont="1"/>
    <xf numFmtId="0" fontId="1" fillId="0" borderId="0" xfId="0" applyFont="1" applyProtection="1"/>
    <xf numFmtId="4" fontId="1" fillId="0" borderId="0" xfId="0" applyNumberFormat="1" applyFont="1" applyProtection="1"/>
    <xf numFmtId="167" fontId="1" fillId="0" borderId="0" xfId="0" applyNumberFormat="1" applyFont="1" applyProtection="1"/>
    <xf numFmtId="168" fontId="1" fillId="0" borderId="0" xfId="0" applyNumberFormat="1" applyFont="1" applyProtection="1"/>
    <xf numFmtId="0" fontId="3" fillId="0" borderId="0" xfId="0" applyFont="1" applyProtection="1"/>
    <xf numFmtId="0" fontId="2" fillId="0" borderId="0" xfId="0" applyFont="1" applyProtection="1"/>
    <xf numFmtId="0" fontId="1" fillId="0" borderId="2" xfId="0" applyFont="1" applyBorder="1" applyAlignment="1" applyProtection="1">
      <alignment horizontal="center"/>
    </xf>
    <xf numFmtId="0" fontId="1" fillId="0" borderId="4" xfId="0" applyFont="1" applyBorder="1" applyAlignment="1" applyProtection="1">
      <alignment horizontal="center"/>
    </xf>
    <xf numFmtId="49" fontId="1" fillId="0" borderId="0" xfId="0" applyNumberFormat="1" applyFont="1" applyAlignment="1" applyProtection="1">
      <alignment horizontal="left"/>
      <protection locked="0"/>
    </xf>
    <xf numFmtId="168" fontId="1" fillId="0" borderId="0" xfId="0" applyNumberFormat="1" applyFont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3" fillId="0" borderId="0" xfId="0" applyFont="1" applyAlignment="1" applyProtection="1">
      <alignment horizontal="right"/>
      <protection locked="0"/>
    </xf>
    <xf numFmtId="49" fontId="1" fillId="0" borderId="0" xfId="0" applyNumberFormat="1" applyFont="1" applyAlignment="1" applyProtection="1">
      <alignment horizontal="center"/>
      <protection locked="0"/>
    </xf>
    <xf numFmtId="49" fontId="1" fillId="0" borderId="0" xfId="0" applyNumberFormat="1" applyFont="1" applyAlignment="1" applyProtection="1">
      <protection locked="0"/>
    </xf>
    <xf numFmtId="168" fontId="1" fillId="0" borderId="0" xfId="0" applyNumberFormat="1" applyFont="1" applyProtection="1">
      <protection locked="0"/>
    </xf>
    <xf numFmtId="0" fontId="1" fillId="0" borderId="2" xfId="0" applyFont="1" applyBorder="1" applyAlignment="1" applyProtection="1">
      <alignment horizontal="left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left"/>
      <protection locked="0"/>
    </xf>
    <xf numFmtId="0" fontId="1" fillId="0" borderId="4" xfId="0" applyFont="1" applyBorder="1" applyAlignment="1" applyProtection="1">
      <alignment horizontal="left" vertical="center"/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right" vertical="top"/>
    </xf>
    <xf numFmtId="49" fontId="1" fillId="0" borderId="0" xfId="0" applyNumberFormat="1" applyFont="1" applyAlignment="1" applyProtection="1">
      <alignment horizontal="center" vertical="top"/>
    </xf>
    <xf numFmtId="49" fontId="1" fillId="0" borderId="0" xfId="0" applyNumberFormat="1" applyFont="1" applyAlignment="1" applyProtection="1">
      <alignment vertical="top"/>
    </xf>
    <xf numFmtId="49" fontId="1" fillId="0" borderId="0" xfId="0" applyNumberFormat="1" applyFont="1" applyAlignment="1" applyProtection="1">
      <alignment horizontal="left" vertical="top" wrapText="1"/>
    </xf>
    <xf numFmtId="168" fontId="1" fillId="0" borderId="0" xfId="0" applyNumberFormat="1" applyFont="1" applyAlignment="1" applyProtection="1">
      <alignment vertical="top"/>
    </xf>
    <xf numFmtId="0" fontId="1" fillId="0" borderId="0" xfId="0" applyFont="1" applyAlignment="1" applyProtection="1">
      <alignment vertical="top"/>
    </xf>
    <xf numFmtId="4" fontId="1" fillId="0" borderId="0" xfId="0" applyNumberFormat="1" applyFont="1" applyAlignment="1" applyProtection="1">
      <alignment vertical="top"/>
    </xf>
    <xf numFmtId="167" fontId="1" fillId="0" borderId="0" xfId="0" applyNumberFormat="1" applyFont="1" applyAlignment="1" applyProtection="1">
      <alignment vertical="top"/>
    </xf>
    <xf numFmtId="0" fontId="1" fillId="0" borderId="0" xfId="0" applyFont="1" applyAlignment="1" applyProtection="1">
      <alignment horizontal="center" vertical="top"/>
    </xf>
    <xf numFmtId="0" fontId="1" fillId="0" borderId="0" xfId="0" applyFont="1" applyAlignment="1" applyProtection="1">
      <alignment horizontal="left" vertical="top"/>
    </xf>
    <xf numFmtId="166" fontId="1" fillId="0" borderId="0" xfId="0" applyNumberFormat="1" applyFont="1" applyAlignment="1" applyProtection="1">
      <alignment vertical="top"/>
    </xf>
    <xf numFmtId="0" fontId="1" fillId="0" borderId="0" xfId="0" applyFont="1"/>
    <xf numFmtId="49" fontId="1" fillId="0" borderId="0" xfId="0" applyNumberFormat="1" applyFont="1" applyProtection="1"/>
    <xf numFmtId="49" fontId="1" fillId="0" borderId="0" xfId="0" applyNumberFormat="1" applyFont="1" applyAlignment="1" applyProtection="1">
      <alignment horizontal="center"/>
    </xf>
    <xf numFmtId="49" fontId="1" fillId="0" borderId="0" xfId="0" applyNumberFormat="1" applyFont="1" applyAlignment="1" applyProtection="1"/>
    <xf numFmtId="0" fontId="1" fillId="0" borderId="4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/>
    </xf>
    <xf numFmtId="0" fontId="1" fillId="0" borderId="6" xfId="0" applyFont="1" applyBorder="1" applyAlignment="1" applyProtection="1">
      <alignment horizontal="center"/>
    </xf>
    <xf numFmtId="0" fontId="6" fillId="0" borderId="5" xfId="0" applyFont="1" applyBorder="1" applyAlignment="1" applyProtection="1">
      <alignment horizontal="center"/>
      <protection locked="0"/>
    </xf>
    <xf numFmtId="0" fontId="6" fillId="0" borderId="2" xfId="0" applyFont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left" vertical="top"/>
    </xf>
    <xf numFmtId="0" fontId="6" fillId="0" borderId="6" xfId="0" applyFont="1" applyBorder="1" applyAlignment="1" applyProtection="1">
      <alignment horizontal="center"/>
      <protection locked="0"/>
    </xf>
    <xf numFmtId="0" fontId="6" fillId="0" borderId="4" xfId="0" applyFont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center"/>
      <protection locked="0"/>
    </xf>
    <xf numFmtId="168" fontId="1" fillId="0" borderId="4" xfId="0" applyNumberFormat="1" applyFont="1" applyBorder="1" applyProtection="1"/>
    <xf numFmtId="0" fontId="1" fillId="0" borderId="4" xfId="0" applyFont="1" applyBorder="1" applyAlignment="1" applyProtection="1">
      <alignment horizontal="left" vertical="top"/>
    </xf>
    <xf numFmtId="49" fontId="4" fillId="0" borderId="0" xfId="1" applyNumberFormat="1" applyFont="1"/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right" wrapText="1"/>
    </xf>
    <xf numFmtId="169" fontId="4" fillId="0" borderId="0" xfId="0" applyNumberFormat="1" applyFont="1" applyAlignment="1">
      <alignment horizontal="right" wrapText="1"/>
    </xf>
    <xf numFmtId="4" fontId="4" fillId="0" borderId="0" xfId="0" applyNumberFormat="1" applyFont="1" applyAlignment="1">
      <alignment horizontal="right" wrapText="1"/>
    </xf>
    <xf numFmtId="168" fontId="4" fillId="0" borderId="0" xfId="0" applyNumberFormat="1" applyFont="1" applyAlignment="1">
      <alignment horizontal="right" wrapText="1"/>
    </xf>
    <xf numFmtId="166" fontId="4" fillId="0" borderId="0" xfId="0" applyNumberFormat="1" applyFont="1" applyAlignment="1">
      <alignment horizontal="right" wrapText="1"/>
    </xf>
    <xf numFmtId="49" fontId="1" fillId="0" borderId="2" xfId="0" applyNumberFormat="1" applyFont="1" applyBorder="1" applyAlignment="1" applyProtection="1">
      <alignment horizontal="left"/>
    </xf>
    <xf numFmtId="0" fontId="1" fillId="0" borderId="2" xfId="0" applyFont="1" applyBorder="1" applyAlignment="1" applyProtection="1">
      <alignment horizontal="right"/>
    </xf>
    <xf numFmtId="49" fontId="1" fillId="0" borderId="4" xfId="0" applyNumberFormat="1" applyFont="1" applyBorder="1" applyAlignment="1" applyProtection="1">
      <alignment horizontal="left"/>
    </xf>
    <xf numFmtId="0" fontId="1" fillId="0" borderId="4" xfId="0" applyFont="1" applyBorder="1" applyProtection="1"/>
    <xf numFmtId="0" fontId="1" fillId="0" borderId="4" xfId="0" applyFont="1" applyBorder="1" applyAlignment="1" applyProtection="1">
      <alignment horizontal="right"/>
    </xf>
    <xf numFmtId="49" fontId="15" fillId="0" borderId="0" xfId="0" applyNumberFormat="1" applyFont="1" applyAlignment="1" applyProtection="1">
      <alignment vertical="top"/>
    </xf>
    <xf numFmtId="49" fontId="1" fillId="0" borderId="0" xfId="0" applyNumberFormat="1" applyFont="1" applyAlignment="1" applyProtection="1">
      <alignment horizontal="left" vertical="top"/>
    </xf>
    <xf numFmtId="49" fontId="1" fillId="0" borderId="0" xfId="0" applyNumberFormat="1" applyFont="1" applyAlignment="1" applyProtection="1">
      <alignment horizontal="right" vertical="top" wrapText="1"/>
    </xf>
    <xf numFmtId="4" fontId="15" fillId="0" borderId="0" xfId="0" applyNumberFormat="1" applyFont="1" applyAlignment="1" applyProtection="1">
      <alignment vertical="top"/>
    </xf>
    <xf numFmtId="167" fontId="15" fillId="0" borderId="0" xfId="0" applyNumberFormat="1" applyFont="1" applyAlignment="1" applyProtection="1">
      <alignment vertical="top"/>
    </xf>
    <xf numFmtId="168" fontId="15" fillId="0" borderId="0" xfId="0" applyNumberFormat="1" applyFont="1" applyAlignment="1" applyProtection="1">
      <alignment vertical="top"/>
    </xf>
    <xf numFmtId="49" fontId="16" fillId="0" borderId="0" xfId="0" applyNumberFormat="1" applyFont="1" applyAlignment="1" applyProtection="1">
      <alignment horizontal="left" vertical="top" wrapText="1"/>
    </xf>
    <xf numFmtId="168" fontId="16" fillId="0" borderId="0" xfId="0" applyNumberFormat="1" applyFont="1" applyAlignment="1" applyProtection="1">
      <alignment vertical="top"/>
    </xf>
    <xf numFmtId="0" fontId="16" fillId="0" borderId="0" xfId="0" applyFont="1" applyAlignment="1" applyProtection="1">
      <alignment vertical="top"/>
    </xf>
    <xf numFmtId="4" fontId="16" fillId="0" borderId="0" xfId="0" applyNumberFormat="1" applyFont="1" applyAlignment="1" applyProtection="1">
      <alignment vertical="top"/>
    </xf>
    <xf numFmtId="167" fontId="16" fillId="0" borderId="0" xfId="0" applyNumberFormat="1" applyFont="1" applyAlignment="1" applyProtection="1">
      <alignment vertical="top"/>
    </xf>
    <xf numFmtId="0" fontId="16" fillId="0" borderId="0" xfId="0" applyFont="1" applyAlignment="1" applyProtection="1">
      <alignment horizontal="center" vertical="top"/>
    </xf>
    <xf numFmtId="0" fontId="16" fillId="0" borderId="0" xfId="0" applyFont="1" applyAlignment="1" applyProtection="1">
      <alignment horizontal="left" vertical="top"/>
    </xf>
    <xf numFmtId="49" fontId="15" fillId="0" borderId="0" xfId="0" applyNumberFormat="1" applyFont="1" applyAlignment="1" applyProtection="1">
      <alignment horizontal="left" vertical="top" wrapText="1"/>
    </xf>
    <xf numFmtId="0" fontId="1" fillId="0" borderId="3" xfId="0" applyFont="1" applyBorder="1" applyAlignment="1" applyProtection="1">
      <alignment horizontal="center"/>
    </xf>
    <xf numFmtId="0" fontId="1" fillId="0" borderId="7" xfId="0" applyFont="1" applyBorder="1" applyAlignment="1" applyProtection="1">
      <alignment horizontal="center"/>
    </xf>
  </cellXfs>
  <cellStyles count="31">
    <cellStyle name="1 000 Sk" xfId="11"/>
    <cellStyle name="1 000,-  Sk" xfId="2"/>
    <cellStyle name="1 000,- Kč" xfId="7"/>
    <cellStyle name="1 000,- Sk" xfId="10"/>
    <cellStyle name="1000 Sk_fakturuj99" xfId="4"/>
    <cellStyle name="20 % – Zvýraznění1" xfId="8"/>
    <cellStyle name="20 % – Zvýraznění2" xfId="9"/>
    <cellStyle name="20 % – Zvýraznění3" xfId="3"/>
    <cellStyle name="20 % – Zvýraznění4" xfId="12"/>
    <cellStyle name="20 % – Zvýraznění5" xfId="13"/>
    <cellStyle name="20 % – Zvýraznění6" xfId="14"/>
    <cellStyle name="40 % – Zvýraznění1" xfId="5"/>
    <cellStyle name="40 % – Zvýraznění2" xfId="15"/>
    <cellStyle name="40 % – Zvýraznění3" xfId="16"/>
    <cellStyle name="40 % – Zvýraznění4" xfId="17"/>
    <cellStyle name="40 % – Zvýraznění5" xfId="6"/>
    <cellStyle name="40 % – Zvýraznění6" xfId="18"/>
    <cellStyle name="60 % – Zvýraznění1" xfId="19"/>
    <cellStyle name="60 % – Zvýraznění2" xfId="20"/>
    <cellStyle name="60 % – Zvýraznění3" xfId="21"/>
    <cellStyle name="60 % – Zvýraznění4" xfId="22"/>
    <cellStyle name="60 % – Zvýraznění5" xfId="23"/>
    <cellStyle name="60 % – Zvýraznění6" xfId="24"/>
    <cellStyle name="Celkem" xfId="25"/>
    <cellStyle name="data" xfId="26"/>
    <cellStyle name="Název" xfId="27"/>
    <cellStyle name="normálne" xfId="0" builtinId="0"/>
    <cellStyle name="normálne_KLs" xfId="1"/>
    <cellStyle name="TEXT 1" xfId="28"/>
    <cellStyle name="Text upozornění" xfId="29"/>
    <cellStyle name="TEXT1" xfId="3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999933"/>
      <rgbColor rgb="00800080"/>
      <rgbColor rgb="00008080"/>
      <rgbColor rgb="00C0C0C0"/>
      <rgbColor rgb="00996666"/>
      <rgbColor rgb="009999FF"/>
      <rgbColor rgb="00993366"/>
      <rgbColor rgb="00FFFFC0"/>
      <rgbColor rgb="00CCFFFF"/>
      <rgbColor rgb="00660066"/>
      <rgbColor rgb="00FF8080"/>
      <rgbColor rgb="000066CC"/>
      <rgbColor rgb="00A0E0E0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A6CAF0"/>
      <rgbColor rgb="00FF99CC"/>
      <rgbColor rgb="00CC9CCC"/>
      <rgbColor rgb="00FFCC99"/>
      <rgbColor rgb="003333CC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J97"/>
  <sheetViews>
    <sheetView showGridLines="0" tabSelected="1" workbookViewId="0">
      <pane xSplit="4" ySplit="10" topLeftCell="E29" activePane="bottomRight" state="frozen"/>
      <selection pane="topRight"/>
      <selection pane="bottomLeft"/>
      <selection pane="bottomRight" activeCell="K1" sqref="K1:AH1048576"/>
    </sheetView>
  </sheetViews>
  <sheetFormatPr defaultColWidth="9" defaultRowHeight="13.2"/>
  <cols>
    <col min="1" max="1" width="6.6640625" style="25" customWidth="1"/>
    <col min="2" max="2" width="3.6640625" style="26" customWidth="1"/>
    <col min="3" max="3" width="13" style="27" customWidth="1"/>
    <col min="4" max="4" width="45.6640625" style="28" customWidth="1"/>
    <col min="5" max="5" width="11.33203125" style="29" customWidth="1"/>
    <col min="6" max="6" width="5.88671875" style="30" customWidth="1"/>
    <col min="7" max="7" width="8.6640625" style="31" customWidth="1"/>
    <col min="8" max="10" width="9.6640625" style="31" customWidth="1"/>
    <col min="11" max="11" width="7.44140625" style="32" hidden="1" customWidth="1"/>
    <col min="12" max="12" width="8.33203125" style="32" hidden="1" customWidth="1"/>
    <col min="13" max="13" width="7.109375" style="29" hidden="1" customWidth="1"/>
    <col min="14" max="14" width="7" style="29" hidden="1" customWidth="1"/>
    <col min="15" max="15" width="3.5546875" style="30" hidden="1" customWidth="1"/>
    <col min="16" max="16" width="12.6640625" style="30" hidden="1" customWidth="1"/>
    <col min="17" max="19" width="11.33203125" style="29" hidden="1" customWidth="1"/>
    <col min="20" max="20" width="10.5546875" style="33" hidden="1" customWidth="1"/>
    <col min="21" max="21" width="10.33203125" style="33" hidden="1" customWidth="1"/>
    <col min="22" max="22" width="5.6640625" style="33" hidden="1" customWidth="1"/>
    <col min="23" max="23" width="9.109375" style="29" hidden="1" customWidth="1"/>
    <col min="24" max="25" width="11.88671875" style="34" hidden="1" customWidth="1"/>
    <col min="26" max="26" width="7.5546875" style="27" hidden="1" customWidth="1"/>
    <col min="27" max="27" width="12.6640625" style="27" hidden="1" customWidth="1"/>
    <col min="28" max="28" width="4.33203125" style="30" hidden="1" customWidth="1"/>
    <col min="29" max="30" width="2.6640625" style="30" hidden="1" customWidth="1"/>
    <col min="31" max="34" width="9.109375" style="35" hidden="1" customWidth="1"/>
    <col min="35" max="35" width="9.109375" style="4" customWidth="1"/>
    <col min="36" max="37" width="9.109375" style="4" hidden="1" customWidth="1"/>
    <col min="38" max="1024" width="9" style="36"/>
  </cols>
  <sheetData>
    <row r="1" spans="1:37" s="4" customFormat="1" ht="12.75" customHeight="1">
      <c r="A1" s="8" t="s">
        <v>66</v>
      </c>
      <c r="G1" s="5"/>
      <c r="I1" s="8" t="s">
        <v>67</v>
      </c>
      <c r="J1" s="5"/>
      <c r="K1" s="6"/>
      <c r="Q1" s="7"/>
      <c r="R1" s="7"/>
      <c r="S1" s="7"/>
      <c r="X1" s="34"/>
      <c r="Y1" s="34"/>
      <c r="Z1" s="52" t="s">
        <v>2</v>
      </c>
      <c r="AA1" s="52" t="s">
        <v>3</v>
      </c>
      <c r="AB1" s="1" t="s">
        <v>4</v>
      </c>
      <c r="AC1" s="1" t="s">
        <v>5</v>
      </c>
      <c r="AD1" s="1" t="s">
        <v>6</v>
      </c>
      <c r="AE1" s="53" t="s">
        <v>7</v>
      </c>
      <c r="AF1" s="54" t="s">
        <v>8</v>
      </c>
    </row>
    <row r="2" spans="1:37" s="4" customFormat="1" ht="10.199999999999999">
      <c r="A2" s="8" t="s">
        <v>68</v>
      </c>
      <c r="G2" s="5"/>
      <c r="H2" s="37"/>
      <c r="I2" s="8" t="s">
        <v>69</v>
      </c>
      <c r="J2" s="5"/>
      <c r="K2" s="6"/>
      <c r="Q2" s="7"/>
      <c r="R2" s="7"/>
      <c r="S2" s="7"/>
      <c r="X2" s="34"/>
      <c r="Y2" s="34"/>
      <c r="Z2" s="52" t="s">
        <v>9</v>
      </c>
      <c r="AA2" s="3" t="s">
        <v>10</v>
      </c>
      <c r="AB2" s="2" t="s">
        <v>11</v>
      </c>
      <c r="AC2" s="2"/>
      <c r="AD2" s="3"/>
      <c r="AE2" s="53">
        <v>1</v>
      </c>
      <c r="AF2" s="55">
        <v>123.5</v>
      </c>
    </row>
    <row r="3" spans="1:37" s="4" customFormat="1" ht="10.199999999999999">
      <c r="A3" s="8" t="s">
        <v>70</v>
      </c>
      <c r="G3" s="5"/>
      <c r="I3" s="8" t="s">
        <v>71</v>
      </c>
      <c r="J3" s="5"/>
      <c r="K3" s="6"/>
      <c r="Q3" s="7"/>
      <c r="R3" s="7"/>
      <c r="S3" s="7"/>
      <c r="X3" s="34"/>
      <c r="Y3" s="34"/>
      <c r="Z3" s="52" t="s">
        <v>12</v>
      </c>
      <c r="AA3" s="3" t="s">
        <v>13</v>
      </c>
      <c r="AB3" s="2" t="s">
        <v>11</v>
      </c>
      <c r="AC3" s="2" t="s">
        <v>14</v>
      </c>
      <c r="AD3" s="3" t="s">
        <v>15</v>
      </c>
      <c r="AE3" s="53">
        <v>2</v>
      </c>
      <c r="AF3" s="56">
        <v>123.46</v>
      </c>
    </row>
    <row r="4" spans="1:37" s="4" customFormat="1" ht="10.199999999999999">
      <c r="Q4" s="7"/>
      <c r="R4" s="7"/>
      <c r="S4" s="7"/>
      <c r="X4" s="34"/>
      <c r="Y4" s="34"/>
      <c r="Z4" s="52" t="s">
        <v>16</v>
      </c>
      <c r="AA4" s="3" t="s">
        <v>17</v>
      </c>
      <c r="AB4" s="2" t="s">
        <v>11</v>
      </c>
      <c r="AC4" s="2"/>
      <c r="AD4" s="3"/>
      <c r="AE4" s="53">
        <v>3</v>
      </c>
      <c r="AF4" s="57">
        <v>123.45699999999999</v>
      </c>
    </row>
    <row r="5" spans="1:37" s="4" customFormat="1" ht="10.199999999999999">
      <c r="A5" s="8" t="s">
        <v>72</v>
      </c>
      <c r="Q5" s="7"/>
      <c r="R5" s="7"/>
      <c r="S5" s="7"/>
      <c r="X5" s="34"/>
      <c r="Y5" s="34"/>
      <c r="Z5" s="52" t="s">
        <v>18</v>
      </c>
      <c r="AA5" s="3" t="s">
        <v>13</v>
      </c>
      <c r="AB5" s="2" t="s">
        <v>11</v>
      </c>
      <c r="AC5" s="2" t="s">
        <v>14</v>
      </c>
      <c r="AD5" s="3" t="s">
        <v>15</v>
      </c>
      <c r="AE5" s="53">
        <v>4</v>
      </c>
      <c r="AF5" s="58">
        <v>123.4567</v>
      </c>
    </row>
    <row r="6" spans="1:37" s="4" customFormat="1" ht="10.199999999999999">
      <c r="A6" s="8"/>
      <c r="Q6" s="7"/>
      <c r="R6" s="7"/>
      <c r="S6" s="7"/>
      <c r="X6" s="34"/>
      <c r="Y6" s="34"/>
      <c r="Z6" s="37"/>
      <c r="AA6" s="37"/>
      <c r="AE6" s="53" t="s">
        <v>19</v>
      </c>
      <c r="AF6" s="56">
        <v>123.46</v>
      </c>
    </row>
    <row r="7" spans="1:37" s="4" customFormat="1" ht="10.199999999999999">
      <c r="A7" s="8"/>
      <c r="Q7" s="7"/>
      <c r="R7" s="7"/>
      <c r="S7" s="7"/>
      <c r="X7" s="34"/>
      <c r="Y7" s="34"/>
      <c r="Z7" s="37"/>
      <c r="AA7" s="37"/>
    </row>
    <row r="8" spans="1:37" s="4" customFormat="1" ht="13.8">
      <c r="A8" s="4" t="s">
        <v>73</v>
      </c>
      <c r="B8" s="38"/>
      <c r="C8" s="39"/>
      <c r="D8" s="9" t="str">
        <f>CONCATENATE(AA2," ",AB2," ",AC2," ",AD2)</f>
        <v xml:space="preserve">Prehľad rozpočtových nákladov v EUR  </v>
      </c>
      <c r="E8" s="7"/>
      <c r="G8" s="5"/>
      <c r="H8" s="5"/>
      <c r="I8" s="5"/>
      <c r="J8" s="5"/>
      <c r="K8" s="6"/>
      <c r="L8" s="6"/>
      <c r="M8" s="7"/>
      <c r="N8" s="7"/>
      <c r="Q8" s="7"/>
      <c r="R8" s="7"/>
      <c r="S8" s="7"/>
      <c r="X8" s="34"/>
      <c r="Y8" s="34"/>
      <c r="Z8" s="37"/>
      <c r="AA8" s="37"/>
      <c r="AE8" s="30"/>
      <c r="AF8" s="30"/>
      <c r="AG8" s="30"/>
      <c r="AH8" s="30"/>
    </row>
    <row r="9" spans="1:37">
      <c r="A9" s="10" t="s">
        <v>20</v>
      </c>
      <c r="B9" s="10" t="s">
        <v>21</v>
      </c>
      <c r="C9" s="10" t="s">
        <v>22</v>
      </c>
      <c r="D9" s="10" t="s">
        <v>23</v>
      </c>
      <c r="E9" s="10" t="s">
        <v>24</v>
      </c>
      <c r="F9" s="10" t="s">
        <v>25</v>
      </c>
      <c r="G9" s="10" t="s">
        <v>26</v>
      </c>
      <c r="H9" s="10" t="s">
        <v>27</v>
      </c>
      <c r="I9" s="10" t="s">
        <v>28</v>
      </c>
      <c r="J9" s="10" t="s">
        <v>29</v>
      </c>
      <c r="K9" s="78" t="s">
        <v>30</v>
      </c>
      <c r="L9" s="78"/>
      <c r="M9" s="79" t="s">
        <v>31</v>
      </c>
      <c r="N9" s="79"/>
      <c r="O9" s="10" t="s">
        <v>1</v>
      </c>
      <c r="P9" s="41" t="s">
        <v>32</v>
      </c>
      <c r="Q9" s="10" t="s">
        <v>24</v>
      </c>
      <c r="R9" s="10" t="s">
        <v>24</v>
      </c>
      <c r="S9" s="41" t="s">
        <v>24</v>
      </c>
      <c r="T9" s="43" t="s">
        <v>33</v>
      </c>
      <c r="U9" s="44" t="s">
        <v>34</v>
      </c>
      <c r="V9" s="45" t="s">
        <v>35</v>
      </c>
      <c r="W9" s="10" t="s">
        <v>36</v>
      </c>
      <c r="X9" s="46" t="s">
        <v>22</v>
      </c>
      <c r="Y9" s="46" t="s">
        <v>22</v>
      </c>
      <c r="Z9" s="59" t="s">
        <v>37</v>
      </c>
      <c r="AA9" s="59" t="s">
        <v>38</v>
      </c>
      <c r="AB9" s="10" t="s">
        <v>35</v>
      </c>
      <c r="AC9" s="10" t="s">
        <v>39</v>
      </c>
      <c r="AD9" s="10" t="s">
        <v>40</v>
      </c>
      <c r="AE9" s="60" t="s">
        <v>41</v>
      </c>
      <c r="AF9" s="60" t="s">
        <v>42</v>
      </c>
      <c r="AG9" s="60" t="s">
        <v>24</v>
      </c>
      <c r="AH9" s="60" t="s">
        <v>43</v>
      </c>
      <c r="AJ9" s="4" t="s">
        <v>74</v>
      </c>
      <c r="AK9" s="4" t="s">
        <v>76</v>
      </c>
    </row>
    <row r="10" spans="1:37">
      <c r="A10" s="11" t="s">
        <v>44</v>
      </c>
      <c r="B10" s="11" t="s">
        <v>45</v>
      </c>
      <c r="C10" s="40"/>
      <c r="D10" s="11" t="s">
        <v>46</v>
      </c>
      <c r="E10" s="11" t="s">
        <v>47</v>
      </c>
      <c r="F10" s="11" t="s">
        <v>48</v>
      </c>
      <c r="G10" s="11" t="s">
        <v>49</v>
      </c>
      <c r="H10" s="11"/>
      <c r="I10" s="11" t="s">
        <v>50</v>
      </c>
      <c r="J10" s="11"/>
      <c r="K10" s="11" t="s">
        <v>26</v>
      </c>
      <c r="L10" s="11" t="s">
        <v>29</v>
      </c>
      <c r="M10" s="42" t="s">
        <v>26</v>
      </c>
      <c r="N10" s="11" t="s">
        <v>29</v>
      </c>
      <c r="O10" s="11" t="s">
        <v>51</v>
      </c>
      <c r="P10" s="42"/>
      <c r="Q10" s="11" t="s">
        <v>52</v>
      </c>
      <c r="R10" s="11" t="s">
        <v>53</v>
      </c>
      <c r="S10" s="42" t="s">
        <v>54</v>
      </c>
      <c r="T10" s="47" t="s">
        <v>55</v>
      </c>
      <c r="U10" s="48" t="s">
        <v>56</v>
      </c>
      <c r="V10" s="49" t="s">
        <v>57</v>
      </c>
      <c r="W10" s="50"/>
      <c r="X10" s="51" t="s">
        <v>58</v>
      </c>
      <c r="Y10" s="51"/>
      <c r="Z10" s="61" t="s">
        <v>59</v>
      </c>
      <c r="AA10" s="61" t="s">
        <v>44</v>
      </c>
      <c r="AB10" s="11" t="s">
        <v>60</v>
      </c>
      <c r="AC10" s="62"/>
      <c r="AD10" s="62"/>
      <c r="AE10" s="63"/>
      <c r="AF10" s="63"/>
      <c r="AG10" s="63"/>
      <c r="AH10" s="63"/>
      <c r="AJ10" s="4" t="s">
        <v>75</v>
      </c>
      <c r="AK10" s="4" t="s">
        <v>77</v>
      </c>
    </row>
    <row r="12" spans="1:37">
      <c r="B12" s="64" t="s">
        <v>78</v>
      </c>
    </row>
    <row r="13" spans="1:37">
      <c r="B13" s="27" t="s">
        <v>79</v>
      </c>
    </row>
    <row r="14" spans="1:37">
      <c r="A14" s="25">
        <v>1</v>
      </c>
      <c r="B14" s="26" t="s">
        <v>80</v>
      </c>
      <c r="C14" s="27" t="s">
        <v>81</v>
      </c>
      <c r="D14" s="28" t="s">
        <v>82</v>
      </c>
      <c r="E14" s="29">
        <v>60</v>
      </c>
      <c r="F14" s="30" t="s">
        <v>83</v>
      </c>
      <c r="H14" s="31">
        <f t="shared" ref="H14:H19" si="0">ROUND(E14*G14,2)</f>
        <v>0</v>
      </c>
      <c r="J14" s="31">
        <f t="shared" ref="J14:J19" si="1">ROUND(E14*G14,2)</f>
        <v>0</v>
      </c>
      <c r="L14" s="32">
        <f t="shared" ref="L14:L19" si="2">E14*K14</f>
        <v>0</v>
      </c>
      <c r="N14" s="29">
        <f t="shared" ref="N14:N19" si="3">E14*M14</f>
        <v>0</v>
      </c>
      <c r="O14" s="30">
        <v>0</v>
      </c>
      <c r="P14" s="30" t="s">
        <v>84</v>
      </c>
      <c r="V14" s="33" t="s">
        <v>65</v>
      </c>
      <c r="X14" s="65" t="s">
        <v>81</v>
      </c>
      <c r="Y14" s="65" t="s">
        <v>81</v>
      </c>
      <c r="Z14" s="27" t="s">
        <v>85</v>
      </c>
      <c r="AJ14" s="4" t="s">
        <v>86</v>
      </c>
      <c r="AK14" s="4" t="s">
        <v>87</v>
      </c>
    </row>
    <row r="15" spans="1:37">
      <c r="A15" s="25">
        <v>2</v>
      </c>
      <c r="B15" s="26" t="s">
        <v>80</v>
      </c>
      <c r="C15" s="27" t="s">
        <v>88</v>
      </c>
      <c r="D15" s="28" t="s">
        <v>89</v>
      </c>
      <c r="E15" s="29">
        <v>200</v>
      </c>
      <c r="F15" s="30" t="s">
        <v>90</v>
      </c>
      <c r="H15" s="31">
        <f t="shared" si="0"/>
        <v>0</v>
      </c>
      <c r="J15" s="31">
        <f t="shared" si="1"/>
        <v>0</v>
      </c>
      <c r="L15" s="32">
        <f t="shared" si="2"/>
        <v>0</v>
      </c>
      <c r="N15" s="29">
        <f t="shared" si="3"/>
        <v>0</v>
      </c>
      <c r="O15" s="30">
        <v>0</v>
      </c>
      <c r="P15" s="30" t="s">
        <v>84</v>
      </c>
      <c r="V15" s="33" t="s">
        <v>65</v>
      </c>
      <c r="X15" s="65" t="s">
        <v>91</v>
      </c>
      <c r="Y15" s="65" t="s">
        <v>88</v>
      </c>
      <c r="Z15" s="27" t="s">
        <v>85</v>
      </c>
      <c r="AJ15" s="4" t="s">
        <v>86</v>
      </c>
      <c r="AK15" s="4" t="s">
        <v>87</v>
      </c>
    </row>
    <row r="16" spans="1:37">
      <c r="A16" s="25">
        <v>3</v>
      </c>
      <c r="B16" s="26" t="s">
        <v>92</v>
      </c>
      <c r="C16" s="27" t="s">
        <v>93</v>
      </c>
      <c r="D16" s="28" t="s">
        <v>94</v>
      </c>
      <c r="E16" s="29">
        <v>8</v>
      </c>
      <c r="F16" s="30" t="s">
        <v>95</v>
      </c>
      <c r="H16" s="31">
        <f t="shared" si="0"/>
        <v>0</v>
      </c>
      <c r="J16" s="31">
        <f t="shared" si="1"/>
        <v>0</v>
      </c>
      <c r="L16" s="32">
        <f t="shared" si="2"/>
        <v>0</v>
      </c>
      <c r="N16" s="29">
        <f t="shared" si="3"/>
        <v>0</v>
      </c>
      <c r="O16" s="30">
        <v>0</v>
      </c>
      <c r="P16" s="30" t="s">
        <v>84</v>
      </c>
      <c r="V16" s="33" t="s">
        <v>65</v>
      </c>
      <c r="X16" s="65" t="s">
        <v>96</v>
      </c>
      <c r="Y16" s="65" t="s">
        <v>93</v>
      </c>
      <c r="Z16" s="27" t="s">
        <v>85</v>
      </c>
      <c r="AJ16" s="4" t="s">
        <v>86</v>
      </c>
      <c r="AK16" s="4" t="s">
        <v>87</v>
      </c>
    </row>
    <row r="17" spans="1:37">
      <c r="A17" s="25">
        <v>4</v>
      </c>
      <c r="B17" s="26" t="s">
        <v>92</v>
      </c>
      <c r="C17" s="27" t="s">
        <v>97</v>
      </c>
      <c r="D17" s="28" t="s">
        <v>98</v>
      </c>
      <c r="E17" s="29">
        <v>8</v>
      </c>
      <c r="F17" s="30" t="s">
        <v>95</v>
      </c>
      <c r="H17" s="31">
        <f t="shared" si="0"/>
        <v>0</v>
      </c>
      <c r="J17" s="31">
        <f t="shared" si="1"/>
        <v>0</v>
      </c>
      <c r="K17" s="32">
        <v>2.0000000000000002E-5</v>
      </c>
      <c r="L17" s="32">
        <f t="shared" si="2"/>
        <v>1.6000000000000001E-4</v>
      </c>
      <c r="N17" s="29">
        <f t="shared" si="3"/>
        <v>0</v>
      </c>
      <c r="O17" s="30">
        <v>0</v>
      </c>
      <c r="P17" s="30" t="s">
        <v>84</v>
      </c>
      <c r="V17" s="33" t="s">
        <v>65</v>
      </c>
      <c r="X17" s="65" t="s">
        <v>99</v>
      </c>
      <c r="Y17" s="65" t="s">
        <v>97</v>
      </c>
      <c r="Z17" s="27" t="s">
        <v>85</v>
      </c>
      <c r="AJ17" s="4" t="s">
        <v>86</v>
      </c>
      <c r="AK17" s="4" t="s">
        <v>87</v>
      </c>
    </row>
    <row r="18" spans="1:37">
      <c r="A18" s="25">
        <v>5</v>
      </c>
      <c r="B18" s="26" t="s">
        <v>80</v>
      </c>
      <c r="C18" s="27" t="s">
        <v>100</v>
      </c>
      <c r="D18" s="28" t="s">
        <v>101</v>
      </c>
      <c r="E18" s="29">
        <v>40</v>
      </c>
      <c r="F18" s="30" t="s">
        <v>102</v>
      </c>
      <c r="H18" s="31">
        <f t="shared" si="0"/>
        <v>0</v>
      </c>
      <c r="J18" s="31">
        <f t="shared" si="1"/>
        <v>0</v>
      </c>
      <c r="L18" s="32">
        <f t="shared" si="2"/>
        <v>0</v>
      </c>
      <c r="N18" s="29">
        <f t="shared" si="3"/>
        <v>0</v>
      </c>
      <c r="O18" s="30">
        <v>0</v>
      </c>
      <c r="P18" s="30" t="s">
        <v>84</v>
      </c>
      <c r="V18" s="33" t="s">
        <v>65</v>
      </c>
      <c r="X18" s="65" t="s">
        <v>103</v>
      </c>
      <c r="Y18" s="65" t="s">
        <v>100</v>
      </c>
      <c r="Z18" s="27" t="s">
        <v>104</v>
      </c>
      <c r="AJ18" s="4" t="s">
        <v>86</v>
      </c>
      <c r="AK18" s="4" t="s">
        <v>87</v>
      </c>
    </row>
    <row r="19" spans="1:37">
      <c r="A19" s="25">
        <v>6</v>
      </c>
      <c r="B19" s="26" t="s">
        <v>105</v>
      </c>
      <c r="C19" s="27" t="s">
        <v>106</v>
      </c>
      <c r="D19" s="28" t="s">
        <v>107</v>
      </c>
      <c r="E19" s="29">
        <v>200</v>
      </c>
      <c r="F19" s="30" t="s">
        <v>90</v>
      </c>
      <c r="H19" s="31">
        <f t="shared" si="0"/>
        <v>0</v>
      </c>
      <c r="J19" s="31">
        <f t="shared" si="1"/>
        <v>0</v>
      </c>
      <c r="L19" s="32">
        <f t="shared" si="2"/>
        <v>0</v>
      </c>
      <c r="N19" s="29">
        <f t="shared" si="3"/>
        <v>0</v>
      </c>
      <c r="O19" s="30">
        <v>0</v>
      </c>
      <c r="P19" s="30" t="s">
        <v>84</v>
      </c>
      <c r="V19" s="33" t="s">
        <v>65</v>
      </c>
      <c r="X19" s="65" t="s">
        <v>108</v>
      </c>
      <c r="Y19" s="65" t="s">
        <v>106</v>
      </c>
      <c r="Z19" s="27" t="s">
        <v>104</v>
      </c>
      <c r="AJ19" s="4" t="s">
        <v>86</v>
      </c>
      <c r="AK19" s="4" t="s">
        <v>87</v>
      </c>
    </row>
    <row r="20" spans="1:37">
      <c r="D20" s="66" t="s">
        <v>109</v>
      </c>
      <c r="E20" s="67">
        <f>J20</f>
        <v>0</v>
      </c>
      <c r="H20" s="67">
        <f>SUM(H12:H19)</f>
        <v>0</v>
      </c>
      <c r="I20" s="67">
        <f>SUM(I12:I19)</f>
        <v>0</v>
      </c>
      <c r="J20" s="67">
        <f>SUM(J12:J19)</f>
        <v>0</v>
      </c>
      <c r="L20" s="68">
        <f>SUM(L12:L19)</f>
        <v>1.6000000000000001E-4</v>
      </c>
      <c r="N20" s="69">
        <f>SUM(N12:N19)</f>
        <v>0</v>
      </c>
      <c r="W20" s="29">
        <f>SUM(W12:W19)</f>
        <v>0</v>
      </c>
    </row>
    <row r="22" spans="1:37">
      <c r="B22" s="27" t="s">
        <v>110</v>
      </c>
    </row>
    <row r="23" spans="1:37">
      <c r="A23" s="25">
        <v>7</v>
      </c>
      <c r="B23" s="26" t="s">
        <v>111</v>
      </c>
      <c r="C23" s="27" t="s">
        <v>112</v>
      </c>
      <c r="D23" s="28" t="s">
        <v>113</v>
      </c>
      <c r="E23" s="29">
        <v>67.2</v>
      </c>
      <c r="F23" s="30" t="s">
        <v>114</v>
      </c>
      <c r="H23" s="31">
        <f>ROUND(E23*G23,2)</f>
        <v>0</v>
      </c>
      <c r="J23" s="31">
        <f>ROUND(E23*G23,2)</f>
        <v>0</v>
      </c>
      <c r="K23" s="32">
        <v>7.9600000000000001E-3</v>
      </c>
      <c r="L23" s="32">
        <f>E23*K23</f>
        <v>0.53491200000000005</v>
      </c>
      <c r="N23" s="29">
        <f>E23*M23</f>
        <v>0</v>
      </c>
      <c r="O23" s="30">
        <v>0</v>
      </c>
      <c r="P23" s="30" t="s">
        <v>84</v>
      </c>
      <c r="V23" s="33" t="s">
        <v>65</v>
      </c>
      <c r="X23" s="65" t="s">
        <v>115</v>
      </c>
      <c r="Y23" s="65" t="s">
        <v>112</v>
      </c>
      <c r="Z23" s="27" t="s">
        <v>116</v>
      </c>
      <c r="AJ23" s="4" t="s">
        <v>86</v>
      </c>
      <c r="AK23" s="4" t="s">
        <v>87</v>
      </c>
    </row>
    <row r="24" spans="1:37">
      <c r="A24" s="25">
        <v>8</v>
      </c>
      <c r="B24" s="26" t="s">
        <v>111</v>
      </c>
      <c r="C24" s="27" t="s">
        <v>117</v>
      </c>
      <c r="D24" s="28" t="s">
        <v>118</v>
      </c>
      <c r="E24" s="29">
        <v>130</v>
      </c>
      <c r="F24" s="30" t="s">
        <v>90</v>
      </c>
      <c r="H24" s="31">
        <f>ROUND(E24*G24,2)</f>
        <v>0</v>
      </c>
      <c r="J24" s="31">
        <f>ROUND(E24*G24,2)</f>
        <v>0</v>
      </c>
      <c r="K24" s="32">
        <v>7.9600000000000001E-3</v>
      </c>
      <c r="L24" s="32">
        <f>E24*K24</f>
        <v>1.0347999999999999</v>
      </c>
      <c r="N24" s="29">
        <f>E24*M24</f>
        <v>0</v>
      </c>
      <c r="O24" s="30">
        <v>0</v>
      </c>
      <c r="P24" s="30" t="s">
        <v>84</v>
      </c>
      <c r="V24" s="33" t="s">
        <v>65</v>
      </c>
      <c r="X24" s="65" t="s">
        <v>119</v>
      </c>
      <c r="Y24" s="65" t="s">
        <v>117</v>
      </c>
      <c r="Z24" s="27" t="s">
        <v>116</v>
      </c>
      <c r="AJ24" s="4" t="s">
        <v>86</v>
      </c>
      <c r="AK24" s="4" t="s">
        <v>87</v>
      </c>
    </row>
    <row r="25" spans="1:37">
      <c r="A25" s="25">
        <v>9</v>
      </c>
      <c r="B25" s="26" t="s">
        <v>111</v>
      </c>
      <c r="C25" s="27" t="s">
        <v>120</v>
      </c>
      <c r="D25" s="28" t="s">
        <v>121</v>
      </c>
      <c r="E25" s="29">
        <v>67.2</v>
      </c>
      <c r="F25" s="30" t="s">
        <v>114</v>
      </c>
      <c r="H25" s="31">
        <f>ROUND(E25*G25,2)</f>
        <v>0</v>
      </c>
      <c r="J25" s="31">
        <f>ROUND(E25*G25,2)</f>
        <v>0</v>
      </c>
      <c r="K25" s="32">
        <v>9.0000000000000006E-5</v>
      </c>
      <c r="L25" s="32">
        <f>E25*K25</f>
        <v>6.0480000000000004E-3</v>
      </c>
      <c r="N25" s="29">
        <f>E25*M25</f>
        <v>0</v>
      </c>
      <c r="O25" s="30">
        <v>0</v>
      </c>
      <c r="P25" s="30" t="s">
        <v>84</v>
      </c>
      <c r="V25" s="33" t="s">
        <v>65</v>
      </c>
      <c r="X25" s="65" t="s">
        <v>122</v>
      </c>
      <c r="Y25" s="65" t="s">
        <v>120</v>
      </c>
      <c r="Z25" s="27" t="s">
        <v>116</v>
      </c>
      <c r="AJ25" s="4" t="s">
        <v>86</v>
      </c>
      <c r="AK25" s="4" t="s">
        <v>87</v>
      </c>
    </row>
    <row r="26" spans="1:37">
      <c r="D26" s="70" t="s">
        <v>123</v>
      </c>
      <c r="E26" s="71"/>
      <c r="F26" s="72"/>
      <c r="G26" s="73"/>
      <c r="H26" s="73"/>
      <c r="I26" s="73"/>
      <c r="J26" s="73"/>
      <c r="K26" s="74"/>
      <c r="L26" s="74"/>
      <c r="M26" s="71"/>
      <c r="N26" s="71"/>
      <c r="O26" s="72"/>
      <c r="P26" s="72"/>
      <c r="Q26" s="71"/>
      <c r="R26" s="71"/>
      <c r="S26" s="71"/>
      <c r="T26" s="75"/>
      <c r="U26" s="75"/>
      <c r="V26" s="75" t="s">
        <v>0</v>
      </c>
      <c r="W26" s="71"/>
      <c r="X26" s="76"/>
    </row>
    <row r="27" spans="1:37">
      <c r="D27" s="70" t="s">
        <v>124</v>
      </c>
      <c r="E27" s="71"/>
      <c r="F27" s="72"/>
      <c r="G27" s="73"/>
      <c r="H27" s="73"/>
      <c r="I27" s="73"/>
      <c r="J27" s="73"/>
      <c r="K27" s="74"/>
      <c r="L27" s="74"/>
      <c r="M27" s="71"/>
      <c r="N27" s="71"/>
      <c r="O27" s="72"/>
      <c r="P27" s="72"/>
      <c r="Q27" s="71"/>
      <c r="R27" s="71"/>
      <c r="S27" s="71"/>
      <c r="T27" s="75"/>
      <c r="U27" s="75"/>
      <c r="V27" s="75" t="s">
        <v>0</v>
      </c>
      <c r="W27" s="71"/>
      <c r="X27" s="76"/>
    </row>
    <row r="28" spans="1:37">
      <c r="D28" s="66" t="s">
        <v>125</v>
      </c>
      <c r="E28" s="67">
        <f>J28</f>
        <v>0</v>
      </c>
      <c r="H28" s="67">
        <f>SUM(H22:H27)</f>
        <v>0</v>
      </c>
      <c r="I28" s="67">
        <f>SUM(I22:I27)</f>
        <v>0</v>
      </c>
      <c r="J28" s="67">
        <f>SUM(J22:J27)</f>
        <v>0</v>
      </c>
      <c r="L28" s="68">
        <f>SUM(L22:L27)</f>
        <v>1.57576</v>
      </c>
      <c r="N28" s="69">
        <f>SUM(N22:N27)</f>
        <v>0</v>
      </c>
      <c r="W28" s="29">
        <f>SUM(W22:W27)</f>
        <v>0</v>
      </c>
    </row>
    <row r="30" spans="1:37">
      <c r="B30" s="27" t="s">
        <v>126</v>
      </c>
    </row>
    <row r="31" spans="1:37">
      <c r="A31" s="25">
        <v>10</v>
      </c>
      <c r="B31" s="26" t="s">
        <v>127</v>
      </c>
      <c r="C31" s="27" t="s">
        <v>128</v>
      </c>
      <c r="D31" s="28" t="s">
        <v>129</v>
      </c>
      <c r="E31" s="29">
        <v>56.25</v>
      </c>
      <c r="F31" s="30" t="s">
        <v>102</v>
      </c>
      <c r="H31" s="31">
        <f>ROUND(E31*G31,2)</f>
        <v>0</v>
      </c>
      <c r="J31" s="31">
        <f>ROUND(E31*G31,2)</f>
        <v>0</v>
      </c>
      <c r="K31" s="32">
        <v>2.7716400000000001</v>
      </c>
      <c r="L31" s="32">
        <f>E31*K31</f>
        <v>155.90475000000001</v>
      </c>
      <c r="N31" s="29">
        <f>E31*M31</f>
        <v>0</v>
      </c>
      <c r="O31" s="30">
        <v>0</v>
      </c>
      <c r="P31" s="30" t="s">
        <v>84</v>
      </c>
      <c r="V31" s="33" t="s">
        <v>65</v>
      </c>
      <c r="X31" s="65" t="s">
        <v>130</v>
      </c>
      <c r="Y31" s="65" t="s">
        <v>128</v>
      </c>
      <c r="Z31" s="27" t="s">
        <v>131</v>
      </c>
      <c r="AJ31" s="4" t="s">
        <v>86</v>
      </c>
      <c r="AK31" s="4" t="s">
        <v>87</v>
      </c>
    </row>
    <row r="32" spans="1:37">
      <c r="D32" s="70" t="s">
        <v>132</v>
      </c>
      <c r="E32" s="71"/>
      <c r="F32" s="72"/>
      <c r="G32" s="73"/>
      <c r="H32" s="73"/>
      <c r="I32" s="73"/>
      <c r="J32" s="73"/>
      <c r="K32" s="74"/>
      <c r="L32" s="74"/>
      <c r="M32" s="71"/>
      <c r="N32" s="71"/>
      <c r="O32" s="72"/>
      <c r="P32" s="72"/>
      <c r="Q32" s="71"/>
      <c r="R32" s="71"/>
      <c r="S32" s="71"/>
      <c r="T32" s="75"/>
      <c r="U32" s="75"/>
      <c r="V32" s="75" t="s">
        <v>0</v>
      </c>
      <c r="W32" s="71"/>
      <c r="X32" s="76"/>
    </row>
    <row r="33" spans="1:37">
      <c r="D33" s="70" t="s">
        <v>133</v>
      </c>
      <c r="E33" s="71"/>
      <c r="F33" s="72"/>
      <c r="G33" s="73"/>
      <c r="H33" s="73"/>
      <c r="I33" s="73"/>
      <c r="J33" s="73"/>
      <c r="K33" s="74"/>
      <c r="L33" s="74"/>
      <c r="M33" s="71"/>
      <c r="N33" s="71"/>
      <c r="O33" s="72"/>
      <c r="P33" s="72"/>
      <c r="Q33" s="71"/>
      <c r="R33" s="71"/>
      <c r="S33" s="71"/>
      <c r="T33" s="75"/>
      <c r="U33" s="75"/>
      <c r="V33" s="75" t="s">
        <v>0</v>
      </c>
      <c r="W33" s="71"/>
      <c r="X33" s="76"/>
    </row>
    <row r="34" spans="1:37">
      <c r="D34" s="70" t="s">
        <v>134</v>
      </c>
      <c r="E34" s="71"/>
      <c r="F34" s="72"/>
      <c r="G34" s="73"/>
      <c r="H34" s="73"/>
      <c r="I34" s="73"/>
      <c r="J34" s="73"/>
      <c r="K34" s="74"/>
      <c r="L34" s="74"/>
      <c r="M34" s="71"/>
      <c r="N34" s="71"/>
      <c r="O34" s="72"/>
      <c r="P34" s="72"/>
      <c r="Q34" s="71"/>
      <c r="R34" s="71"/>
      <c r="S34" s="71"/>
      <c r="T34" s="75"/>
      <c r="U34" s="75"/>
      <c r="V34" s="75" t="s">
        <v>0</v>
      </c>
      <c r="W34" s="71"/>
      <c r="X34" s="76"/>
    </row>
    <row r="35" spans="1:37">
      <c r="D35" s="70" t="s">
        <v>135</v>
      </c>
      <c r="E35" s="71"/>
      <c r="F35" s="72"/>
      <c r="G35" s="73"/>
      <c r="H35" s="73"/>
      <c r="I35" s="73"/>
      <c r="J35" s="73"/>
      <c r="K35" s="74"/>
      <c r="L35" s="74"/>
      <c r="M35" s="71"/>
      <c r="N35" s="71"/>
      <c r="O35" s="72"/>
      <c r="P35" s="72"/>
      <c r="Q35" s="71"/>
      <c r="R35" s="71"/>
      <c r="S35" s="71"/>
      <c r="T35" s="75"/>
      <c r="U35" s="75"/>
      <c r="V35" s="75" t="s">
        <v>0</v>
      </c>
      <c r="W35" s="71"/>
      <c r="X35" s="76"/>
    </row>
    <row r="36" spans="1:37">
      <c r="A36" s="25">
        <v>11</v>
      </c>
      <c r="B36" s="26" t="s">
        <v>127</v>
      </c>
      <c r="C36" s="27" t="s">
        <v>136</v>
      </c>
      <c r="D36" s="28" t="s">
        <v>137</v>
      </c>
      <c r="E36" s="29">
        <v>37.5</v>
      </c>
      <c r="F36" s="30" t="s">
        <v>102</v>
      </c>
      <c r="H36" s="31">
        <f>ROUND(E36*G36,2)</f>
        <v>0</v>
      </c>
      <c r="J36" s="31">
        <f>ROUND(E36*G36,2)</f>
        <v>0</v>
      </c>
      <c r="K36" s="32">
        <v>2.0067300000000001</v>
      </c>
      <c r="L36" s="32">
        <f>E36*K36</f>
        <v>75.252375000000001</v>
      </c>
      <c r="N36" s="29">
        <f>E36*M36</f>
        <v>0</v>
      </c>
      <c r="O36" s="30">
        <v>0</v>
      </c>
      <c r="P36" s="30" t="s">
        <v>84</v>
      </c>
      <c r="V36" s="33" t="s">
        <v>65</v>
      </c>
      <c r="X36" s="65" t="s">
        <v>138</v>
      </c>
      <c r="Y36" s="65" t="s">
        <v>136</v>
      </c>
      <c r="Z36" s="27" t="s">
        <v>131</v>
      </c>
      <c r="AJ36" s="4" t="s">
        <v>86</v>
      </c>
      <c r="AK36" s="4" t="s">
        <v>87</v>
      </c>
    </row>
    <row r="37" spans="1:37">
      <c r="D37" s="70" t="s">
        <v>139</v>
      </c>
      <c r="E37" s="71"/>
      <c r="F37" s="72"/>
      <c r="G37" s="73"/>
      <c r="H37" s="73"/>
      <c r="I37" s="73"/>
      <c r="J37" s="73"/>
      <c r="K37" s="74"/>
      <c r="L37" s="74"/>
      <c r="M37" s="71"/>
      <c r="N37" s="71"/>
      <c r="O37" s="72"/>
      <c r="P37" s="72"/>
      <c r="Q37" s="71"/>
      <c r="R37" s="71"/>
      <c r="S37" s="71"/>
      <c r="T37" s="75"/>
      <c r="U37" s="75"/>
      <c r="V37" s="75" t="s">
        <v>0</v>
      </c>
      <c r="W37" s="71"/>
      <c r="X37" s="76"/>
    </row>
    <row r="38" spans="1:37">
      <c r="D38" s="66" t="s">
        <v>140</v>
      </c>
      <c r="E38" s="67">
        <f>J38</f>
        <v>0</v>
      </c>
      <c r="H38" s="67">
        <f>SUM(H30:H37)</f>
        <v>0</v>
      </c>
      <c r="I38" s="67">
        <f>SUM(I30:I37)</f>
        <v>0</v>
      </c>
      <c r="J38" s="67">
        <f>SUM(J30:J37)</f>
        <v>0</v>
      </c>
      <c r="L38" s="68">
        <f>SUM(L30:L37)</f>
        <v>231.15712500000001</v>
      </c>
      <c r="N38" s="69">
        <f>SUM(N30:N37)</f>
        <v>0</v>
      </c>
      <c r="W38" s="29">
        <f>SUM(W30:W37)</f>
        <v>0</v>
      </c>
    </row>
    <row r="40" spans="1:37">
      <c r="B40" s="27" t="s">
        <v>141</v>
      </c>
    </row>
    <row r="41" spans="1:37">
      <c r="A41" s="25">
        <v>12</v>
      </c>
      <c r="B41" s="26" t="s">
        <v>127</v>
      </c>
      <c r="C41" s="27" t="s">
        <v>142</v>
      </c>
      <c r="D41" s="28" t="s">
        <v>143</v>
      </c>
      <c r="E41" s="29">
        <v>10.5</v>
      </c>
      <c r="F41" s="30" t="s">
        <v>102</v>
      </c>
      <c r="H41" s="31">
        <f>ROUND(E41*G41,2)</f>
        <v>0</v>
      </c>
      <c r="J41" s="31">
        <f>ROUND(E41*G41,2)</f>
        <v>0</v>
      </c>
      <c r="K41" s="32">
        <v>2.2662100000000001</v>
      </c>
      <c r="L41" s="32">
        <f>E41*K41</f>
        <v>23.795204999999999</v>
      </c>
      <c r="N41" s="29">
        <f>E41*M41</f>
        <v>0</v>
      </c>
      <c r="O41" s="30">
        <v>0</v>
      </c>
      <c r="P41" s="30" t="s">
        <v>84</v>
      </c>
      <c r="V41" s="33" t="s">
        <v>65</v>
      </c>
      <c r="X41" s="65" t="s">
        <v>144</v>
      </c>
      <c r="Y41" s="65" t="s">
        <v>142</v>
      </c>
      <c r="Z41" s="27" t="s">
        <v>131</v>
      </c>
      <c r="AJ41" s="4" t="s">
        <v>86</v>
      </c>
      <c r="AK41" s="4" t="s">
        <v>87</v>
      </c>
    </row>
    <row r="42" spans="1:37">
      <c r="D42" s="70" t="s">
        <v>145</v>
      </c>
      <c r="E42" s="71"/>
      <c r="F42" s="72"/>
      <c r="G42" s="73"/>
      <c r="H42" s="73"/>
      <c r="I42" s="73"/>
      <c r="J42" s="73"/>
      <c r="K42" s="74"/>
      <c r="L42" s="74"/>
      <c r="M42" s="71"/>
      <c r="N42" s="71"/>
      <c r="O42" s="72"/>
      <c r="P42" s="72"/>
      <c r="Q42" s="71"/>
      <c r="R42" s="71"/>
      <c r="S42" s="71"/>
      <c r="T42" s="75"/>
      <c r="U42" s="75"/>
      <c r="V42" s="75" t="s">
        <v>0</v>
      </c>
      <c r="W42" s="71"/>
      <c r="X42" s="76"/>
    </row>
    <row r="43" spans="1:37">
      <c r="A43" s="25">
        <v>13</v>
      </c>
      <c r="B43" s="26" t="s">
        <v>127</v>
      </c>
      <c r="C43" s="27" t="s">
        <v>146</v>
      </c>
      <c r="D43" s="28" t="s">
        <v>147</v>
      </c>
      <c r="E43" s="29">
        <v>21</v>
      </c>
      <c r="F43" s="30" t="s">
        <v>102</v>
      </c>
      <c r="H43" s="31">
        <f>ROUND(E43*G43,2)</f>
        <v>0</v>
      </c>
      <c r="J43" s="31">
        <f>ROUND(E43*G43,2)</f>
        <v>0</v>
      </c>
      <c r="K43" s="32">
        <v>2.2662100000000001</v>
      </c>
      <c r="L43" s="32">
        <f>E43*K43</f>
        <v>47.590409999999999</v>
      </c>
      <c r="N43" s="29">
        <f>E43*M43</f>
        <v>0</v>
      </c>
      <c r="O43" s="30">
        <v>0</v>
      </c>
      <c r="P43" s="30" t="s">
        <v>84</v>
      </c>
      <c r="V43" s="33" t="s">
        <v>65</v>
      </c>
      <c r="X43" s="65" t="s">
        <v>148</v>
      </c>
      <c r="Y43" s="65" t="s">
        <v>146</v>
      </c>
      <c r="Z43" s="27" t="s">
        <v>131</v>
      </c>
      <c r="AJ43" s="4" t="s">
        <v>86</v>
      </c>
      <c r="AK43" s="4" t="s">
        <v>87</v>
      </c>
    </row>
    <row r="44" spans="1:37">
      <c r="D44" s="70" t="s">
        <v>149</v>
      </c>
      <c r="E44" s="71"/>
      <c r="F44" s="72"/>
      <c r="G44" s="73"/>
      <c r="H44" s="73"/>
      <c r="I44" s="73"/>
      <c r="J44" s="73"/>
      <c r="K44" s="74"/>
      <c r="L44" s="74"/>
      <c r="M44" s="71"/>
      <c r="N44" s="71"/>
      <c r="O44" s="72"/>
      <c r="P44" s="72"/>
      <c r="Q44" s="71"/>
      <c r="R44" s="71"/>
      <c r="S44" s="71"/>
      <c r="T44" s="75"/>
      <c r="U44" s="75"/>
      <c r="V44" s="75" t="s">
        <v>0</v>
      </c>
      <c r="W44" s="71"/>
      <c r="X44" s="76"/>
    </row>
    <row r="45" spans="1:37">
      <c r="D45" s="66" t="s">
        <v>150</v>
      </c>
      <c r="E45" s="67">
        <f>J45</f>
        <v>0</v>
      </c>
      <c r="H45" s="67">
        <f>SUM(H40:H44)</f>
        <v>0</v>
      </c>
      <c r="I45" s="67">
        <f>SUM(I40:I44)</f>
        <v>0</v>
      </c>
      <c r="J45" s="67">
        <f>SUM(J40:J44)</f>
        <v>0</v>
      </c>
      <c r="L45" s="68">
        <f>SUM(L40:L44)</f>
        <v>71.385615000000001</v>
      </c>
      <c r="N45" s="69">
        <f>SUM(N40:N44)</f>
        <v>0</v>
      </c>
      <c r="W45" s="29">
        <f>SUM(W40:W44)</f>
        <v>0</v>
      </c>
    </row>
    <row r="47" spans="1:37">
      <c r="B47" s="27" t="s">
        <v>151</v>
      </c>
    </row>
    <row r="48" spans="1:37">
      <c r="A48" s="25">
        <v>14</v>
      </c>
      <c r="B48" s="26" t="s">
        <v>152</v>
      </c>
      <c r="C48" s="27" t="s">
        <v>153</v>
      </c>
      <c r="D48" s="28" t="s">
        <v>154</v>
      </c>
      <c r="E48" s="29">
        <v>675</v>
      </c>
      <c r="F48" s="30" t="s">
        <v>90</v>
      </c>
      <c r="H48" s="31">
        <f>ROUND(E48*G48,2)</f>
        <v>0</v>
      </c>
      <c r="J48" s="31">
        <f>ROUND(E48*G48,2)</f>
        <v>0</v>
      </c>
      <c r="K48" s="32">
        <v>0.22542000000000001</v>
      </c>
      <c r="L48" s="32">
        <f>E48*K48</f>
        <v>152.1585</v>
      </c>
      <c r="N48" s="29">
        <f>E48*M48</f>
        <v>0</v>
      </c>
      <c r="O48" s="30">
        <v>0</v>
      </c>
      <c r="P48" s="30" t="s">
        <v>84</v>
      </c>
      <c r="V48" s="33" t="s">
        <v>65</v>
      </c>
      <c r="X48" s="65" t="s">
        <v>155</v>
      </c>
      <c r="Y48" s="65" t="s">
        <v>153</v>
      </c>
      <c r="Z48" s="27" t="s">
        <v>156</v>
      </c>
      <c r="AJ48" s="4" t="s">
        <v>86</v>
      </c>
      <c r="AK48" s="4" t="s">
        <v>87</v>
      </c>
    </row>
    <row r="49" spans="1:37">
      <c r="D49" s="66" t="s">
        <v>157</v>
      </c>
      <c r="E49" s="67">
        <f>J49</f>
        <v>0</v>
      </c>
      <c r="H49" s="67">
        <f>SUM(H47:H48)</f>
        <v>0</v>
      </c>
      <c r="I49" s="67">
        <f>SUM(I47:I48)</f>
        <v>0</v>
      </c>
      <c r="J49" s="67">
        <f>SUM(J47:J48)</f>
        <v>0</v>
      </c>
      <c r="L49" s="68">
        <f>SUM(L47:L48)</f>
        <v>152.1585</v>
      </c>
      <c r="N49" s="69">
        <f>SUM(N47:N48)</f>
        <v>0</v>
      </c>
      <c r="W49" s="29">
        <f>SUM(W47:W48)</f>
        <v>0</v>
      </c>
    </row>
    <row r="51" spans="1:37">
      <c r="B51" s="27" t="s">
        <v>158</v>
      </c>
    </row>
    <row r="52" spans="1:37">
      <c r="A52" s="25">
        <v>15</v>
      </c>
      <c r="B52" s="26" t="s">
        <v>127</v>
      </c>
      <c r="C52" s="27" t="s">
        <v>159</v>
      </c>
      <c r="D52" s="28" t="s">
        <v>160</v>
      </c>
      <c r="E52" s="29">
        <v>105</v>
      </c>
      <c r="F52" s="30" t="s">
        <v>90</v>
      </c>
      <c r="H52" s="31">
        <f>ROUND(E52*G52,2)</f>
        <v>0</v>
      </c>
      <c r="J52" s="31">
        <f>ROUND(E52*G52,2)</f>
        <v>0</v>
      </c>
      <c r="K52" s="32">
        <v>1.2099999999999999E-3</v>
      </c>
      <c r="L52" s="32">
        <f>E52*K52</f>
        <v>0.12705</v>
      </c>
      <c r="N52" s="29">
        <f>E52*M52</f>
        <v>0</v>
      </c>
      <c r="O52" s="30">
        <v>0</v>
      </c>
      <c r="P52" s="30" t="s">
        <v>84</v>
      </c>
      <c r="V52" s="33" t="s">
        <v>65</v>
      </c>
      <c r="X52" s="65" t="s">
        <v>161</v>
      </c>
      <c r="Y52" s="65" t="s">
        <v>159</v>
      </c>
      <c r="Z52" s="27" t="s">
        <v>162</v>
      </c>
      <c r="AJ52" s="4" t="s">
        <v>86</v>
      </c>
      <c r="AK52" s="4" t="s">
        <v>87</v>
      </c>
    </row>
    <row r="53" spans="1:37">
      <c r="A53" s="25">
        <v>16</v>
      </c>
      <c r="B53" s="26" t="s">
        <v>163</v>
      </c>
      <c r="C53" s="27" t="s">
        <v>164</v>
      </c>
      <c r="D53" s="28" t="s">
        <v>165</v>
      </c>
      <c r="E53" s="29">
        <v>492</v>
      </c>
      <c r="F53" s="30" t="s">
        <v>90</v>
      </c>
      <c r="H53" s="31">
        <f>ROUND(E53*G53,2)</f>
        <v>0</v>
      </c>
      <c r="J53" s="31">
        <f>ROUND(E53*G53,2)</f>
        <v>0</v>
      </c>
      <c r="L53" s="32">
        <f>E53*K53</f>
        <v>0</v>
      </c>
      <c r="N53" s="29">
        <f>E53*M53</f>
        <v>0</v>
      </c>
      <c r="O53" s="30">
        <v>0</v>
      </c>
      <c r="P53" s="30" t="s">
        <v>84</v>
      </c>
      <c r="V53" s="33" t="s">
        <v>65</v>
      </c>
      <c r="X53" s="65" t="s">
        <v>166</v>
      </c>
      <c r="Y53" s="65" t="s">
        <v>164</v>
      </c>
      <c r="Z53" s="27" t="s">
        <v>162</v>
      </c>
      <c r="AJ53" s="4" t="s">
        <v>86</v>
      </c>
      <c r="AK53" s="4" t="s">
        <v>87</v>
      </c>
    </row>
    <row r="54" spans="1:37">
      <c r="D54" s="70" t="s">
        <v>167</v>
      </c>
      <c r="E54" s="71"/>
      <c r="F54" s="72"/>
      <c r="G54" s="73"/>
      <c r="H54" s="73"/>
      <c r="I54" s="73"/>
      <c r="J54" s="73"/>
      <c r="K54" s="74"/>
      <c r="L54" s="74"/>
      <c r="M54" s="71"/>
      <c r="N54" s="71"/>
      <c r="O54" s="72"/>
      <c r="P54" s="72"/>
      <c r="Q54" s="71"/>
      <c r="R54" s="71"/>
      <c r="S54" s="71"/>
      <c r="T54" s="75"/>
      <c r="U54" s="75"/>
      <c r="V54" s="75" t="s">
        <v>0</v>
      </c>
      <c r="W54" s="71"/>
      <c r="X54" s="76"/>
    </row>
    <row r="55" spans="1:37">
      <c r="D55" s="70" t="s">
        <v>168</v>
      </c>
      <c r="E55" s="71"/>
      <c r="F55" s="72"/>
      <c r="G55" s="73"/>
      <c r="H55" s="73"/>
      <c r="I55" s="73"/>
      <c r="J55" s="73"/>
      <c r="K55" s="74"/>
      <c r="L55" s="74"/>
      <c r="M55" s="71"/>
      <c r="N55" s="71"/>
      <c r="O55" s="72"/>
      <c r="P55" s="72"/>
      <c r="Q55" s="71"/>
      <c r="R55" s="71"/>
      <c r="S55" s="71"/>
      <c r="T55" s="75"/>
      <c r="U55" s="75"/>
      <c r="V55" s="75" t="s">
        <v>0</v>
      </c>
      <c r="W55" s="71"/>
      <c r="X55" s="76"/>
    </row>
    <row r="56" spans="1:37">
      <c r="A56" s="25">
        <v>17</v>
      </c>
      <c r="B56" s="26" t="s">
        <v>163</v>
      </c>
      <c r="C56" s="27" t="s">
        <v>169</v>
      </c>
      <c r="D56" s="28" t="s">
        <v>170</v>
      </c>
      <c r="E56" s="29">
        <v>240</v>
      </c>
      <c r="F56" s="30" t="s">
        <v>90</v>
      </c>
      <c r="H56" s="31">
        <f>ROUND(E56*G56,2)</f>
        <v>0</v>
      </c>
      <c r="J56" s="31">
        <f>ROUND(E56*G56,2)</f>
        <v>0</v>
      </c>
      <c r="L56" s="32">
        <f>E56*K56</f>
        <v>0</v>
      </c>
      <c r="N56" s="29">
        <f>E56*M56</f>
        <v>0</v>
      </c>
      <c r="O56" s="30">
        <v>0</v>
      </c>
      <c r="P56" s="30" t="s">
        <v>84</v>
      </c>
      <c r="V56" s="33" t="s">
        <v>65</v>
      </c>
      <c r="X56" s="65" t="s">
        <v>171</v>
      </c>
      <c r="Y56" s="65" t="s">
        <v>169</v>
      </c>
      <c r="Z56" s="27" t="s">
        <v>162</v>
      </c>
      <c r="AJ56" s="4" t="s">
        <v>86</v>
      </c>
      <c r="AK56" s="4" t="s">
        <v>87</v>
      </c>
    </row>
    <row r="57" spans="1:37">
      <c r="D57" s="70" t="s">
        <v>172</v>
      </c>
      <c r="E57" s="71"/>
      <c r="F57" s="72"/>
      <c r="G57" s="73"/>
      <c r="H57" s="73"/>
      <c r="I57" s="73"/>
      <c r="J57" s="73"/>
      <c r="K57" s="74"/>
      <c r="L57" s="74"/>
      <c r="M57" s="71"/>
      <c r="N57" s="71"/>
      <c r="O57" s="72"/>
      <c r="P57" s="72"/>
      <c r="Q57" s="71"/>
      <c r="R57" s="71"/>
      <c r="S57" s="71"/>
      <c r="T57" s="75"/>
      <c r="U57" s="75"/>
      <c r="V57" s="75" t="s">
        <v>0</v>
      </c>
      <c r="W57" s="71"/>
      <c r="X57" s="76"/>
    </row>
    <row r="58" spans="1:37">
      <c r="A58" s="25">
        <v>18</v>
      </c>
      <c r="B58" s="26" t="s">
        <v>173</v>
      </c>
      <c r="C58" s="27" t="s">
        <v>174</v>
      </c>
      <c r="D58" s="28" t="s">
        <v>175</v>
      </c>
      <c r="E58" s="29">
        <v>492</v>
      </c>
      <c r="F58" s="30" t="s">
        <v>90</v>
      </c>
      <c r="H58" s="31">
        <f>ROUND(E58*G58,2)</f>
        <v>0</v>
      </c>
      <c r="J58" s="31">
        <f>ROUND(E58*G58,2)</f>
        <v>0</v>
      </c>
      <c r="K58" s="32">
        <v>1.6490000000000001E-2</v>
      </c>
      <c r="L58" s="32">
        <f>E58*K58</f>
        <v>8.1130800000000001</v>
      </c>
      <c r="N58" s="29">
        <f>E58*M58</f>
        <v>0</v>
      </c>
      <c r="O58" s="30">
        <v>0</v>
      </c>
      <c r="P58" s="30" t="s">
        <v>84</v>
      </c>
      <c r="V58" s="33" t="s">
        <v>65</v>
      </c>
      <c r="X58" s="65" t="s">
        <v>176</v>
      </c>
      <c r="Y58" s="65" t="s">
        <v>174</v>
      </c>
      <c r="Z58" s="27" t="s">
        <v>162</v>
      </c>
      <c r="AJ58" s="4" t="s">
        <v>86</v>
      </c>
      <c r="AK58" s="4" t="s">
        <v>87</v>
      </c>
    </row>
    <row r="59" spans="1:37">
      <c r="A59" s="25">
        <v>19</v>
      </c>
      <c r="B59" s="26" t="s">
        <v>127</v>
      </c>
      <c r="C59" s="27" t="s">
        <v>177</v>
      </c>
      <c r="D59" s="28" t="s">
        <v>178</v>
      </c>
      <c r="E59" s="29">
        <v>315</v>
      </c>
      <c r="F59" s="30" t="s">
        <v>90</v>
      </c>
      <c r="H59" s="31">
        <f>ROUND(E59*G59,2)</f>
        <v>0</v>
      </c>
      <c r="J59" s="31">
        <f>ROUND(E59*G59,2)</f>
        <v>0</v>
      </c>
      <c r="K59" s="32">
        <v>7.7789999999999998E-2</v>
      </c>
      <c r="L59" s="32">
        <f>E59*K59</f>
        <v>24.50385</v>
      </c>
      <c r="N59" s="29">
        <f>E59*M59</f>
        <v>0</v>
      </c>
      <c r="O59" s="30">
        <v>0</v>
      </c>
      <c r="P59" s="30" t="s">
        <v>84</v>
      </c>
      <c r="V59" s="33" t="s">
        <v>65</v>
      </c>
      <c r="X59" s="65" t="s">
        <v>179</v>
      </c>
      <c r="Y59" s="65" t="s">
        <v>177</v>
      </c>
      <c r="Z59" s="27" t="s">
        <v>131</v>
      </c>
      <c r="AJ59" s="4" t="s">
        <v>86</v>
      </c>
      <c r="AK59" s="4" t="s">
        <v>87</v>
      </c>
    </row>
    <row r="60" spans="1:37">
      <c r="D60" s="70" t="s">
        <v>180</v>
      </c>
      <c r="E60" s="71"/>
      <c r="F60" s="72"/>
      <c r="G60" s="73"/>
      <c r="H60" s="73"/>
      <c r="I60" s="73"/>
      <c r="J60" s="73"/>
      <c r="K60" s="74"/>
      <c r="L60" s="74"/>
      <c r="M60" s="71"/>
      <c r="N60" s="71"/>
      <c r="O60" s="72"/>
      <c r="P60" s="72"/>
      <c r="Q60" s="71"/>
      <c r="R60" s="71"/>
      <c r="S60" s="71"/>
      <c r="T60" s="75"/>
      <c r="U60" s="75"/>
      <c r="V60" s="75" t="s">
        <v>0</v>
      </c>
      <c r="W60" s="71"/>
      <c r="X60" s="76"/>
    </row>
    <row r="61" spans="1:37">
      <c r="D61" s="70" t="s">
        <v>181</v>
      </c>
      <c r="E61" s="71"/>
      <c r="F61" s="72"/>
      <c r="G61" s="73"/>
      <c r="H61" s="73"/>
      <c r="I61" s="73"/>
      <c r="J61" s="73"/>
      <c r="K61" s="74"/>
      <c r="L61" s="74"/>
      <c r="M61" s="71"/>
      <c r="N61" s="71"/>
      <c r="O61" s="72"/>
      <c r="P61" s="72"/>
      <c r="Q61" s="71"/>
      <c r="R61" s="71"/>
      <c r="S61" s="71"/>
      <c r="T61" s="75"/>
      <c r="U61" s="75"/>
      <c r="V61" s="75" t="s">
        <v>0</v>
      </c>
      <c r="W61" s="71"/>
      <c r="X61" s="76"/>
    </row>
    <row r="62" spans="1:37">
      <c r="D62" s="70" t="s">
        <v>182</v>
      </c>
      <c r="E62" s="71"/>
      <c r="F62" s="72"/>
      <c r="G62" s="73"/>
      <c r="H62" s="73"/>
      <c r="I62" s="73"/>
      <c r="J62" s="73"/>
      <c r="K62" s="74"/>
      <c r="L62" s="74"/>
      <c r="M62" s="71"/>
      <c r="N62" s="71"/>
      <c r="O62" s="72"/>
      <c r="P62" s="72"/>
      <c r="Q62" s="71"/>
      <c r="R62" s="71"/>
      <c r="S62" s="71"/>
      <c r="T62" s="75"/>
      <c r="U62" s="75"/>
      <c r="V62" s="75" t="s">
        <v>0</v>
      </c>
      <c r="W62" s="71"/>
      <c r="X62" s="76"/>
    </row>
    <row r="63" spans="1:37">
      <c r="A63" s="25">
        <v>20</v>
      </c>
      <c r="B63" s="26" t="s">
        <v>183</v>
      </c>
      <c r="C63" s="27" t="s">
        <v>184</v>
      </c>
      <c r="D63" s="28" t="s">
        <v>185</v>
      </c>
      <c r="E63" s="29">
        <v>40</v>
      </c>
      <c r="F63" s="30" t="s">
        <v>90</v>
      </c>
      <c r="H63" s="31">
        <f>ROUND(E63*G63,2)</f>
        <v>0</v>
      </c>
      <c r="J63" s="31">
        <f>ROUND(E63*G63,2)</f>
        <v>0</v>
      </c>
      <c r="K63" s="32">
        <v>0.41261999999999999</v>
      </c>
      <c r="L63" s="32">
        <f>E63*K63</f>
        <v>16.504799999999999</v>
      </c>
      <c r="N63" s="29">
        <f>E63*M63</f>
        <v>0</v>
      </c>
      <c r="O63" s="30">
        <v>0</v>
      </c>
      <c r="P63" s="30" t="s">
        <v>84</v>
      </c>
      <c r="V63" s="33" t="s">
        <v>65</v>
      </c>
      <c r="X63" s="65" t="s">
        <v>186</v>
      </c>
      <c r="Y63" s="65" t="s">
        <v>184</v>
      </c>
      <c r="Z63" s="27" t="s">
        <v>131</v>
      </c>
      <c r="AJ63" s="4" t="s">
        <v>86</v>
      </c>
      <c r="AK63" s="4" t="s">
        <v>87</v>
      </c>
    </row>
    <row r="64" spans="1:37">
      <c r="D64" s="66" t="s">
        <v>187</v>
      </c>
      <c r="E64" s="67">
        <f>J64</f>
        <v>0</v>
      </c>
      <c r="H64" s="67">
        <f>SUM(H51:H63)</f>
        <v>0</v>
      </c>
      <c r="I64" s="67">
        <f>SUM(I51:I63)</f>
        <v>0</v>
      </c>
      <c r="J64" s="67">
        <f>SUM(J51:J63)</f>
        <v>0</v>
      </c>
      <c r="L64" s="68">
        <f>SUM(L51:L63)</f>
        <v>49.248779999999996</v>
      </c>
      <c r="N64" s="69">
        <f>SUM(N51:N63)</f>
        <v>0</v>
      </c>
      <c r="W64" s="29">
        <f>SUM(W51:W63)</f>
        <v>0</v>
      </c>
    </row>
    <row r="66" spans="1:37">
      <c r="B66" s="27" t="s">
        <v>188</v>
      </c>
    </row>
    <row r="67" spans="1:37">
      <c r="A67" s="25">
        <v>21</v>
      </c>
      <c r="B67" s="26" t="s">
        <v>152</v>
      </c>
      <c r="C67" s="27" t="s">
        <v>189</v>
      </c>
      <c r="D67" s="28" t="s">
        <v>190</v>
      </c>
      <c r="E67" s="29">
        <v>192</v>
      </c>
      <c r="F67" s="30" t="s">
        <v>90</v>
      </c>
      <c r="H67" s="31">
        <f>ROUND(E67*G67,2)</f>
        <v>0</v>
      </c>
      <c r="J67" s="31">
        <f>ROUND(E67*G67,2)</f>
        <v>0</v>
      </c>
      <c r="K67" s="32">
        <v>2.0000000000000002E-5</v>
      </c>
      <c r="L67" s="32">
        <f>E67*K67</f>
        <v>3.8400000000000005E-3</v>
      </c>
      <c r="N67" s="29">
        <f>E67*M67</f>
        <v>0</v>
      </c>
      <c r="O67" s="30">
        <v>0</v>
      </c>
      <c r="P67" s="30" t="s">
        <v>84</v>
      </c>
      <c r="V67" s="33" t="s">
        <v>65</v>
      </c>
      <c r="X67" s="65" t="s">
        <v>191</v>
      </c>
      <c r="Y67" s="65" t="s">
        <v>189</v>
      </c>
      <c r="Z67" s="27" t="s">
        <v>192</v>
      </c>
      <c r="AJ67" s="4" t="s">
        <v>86</v>
      </c>
      <c r="AK67" s="4" t="s">
        <v>87</v>
      </c>
    </row>
    <row r="68" spans="1:37">
      <c r="A68" s="25">
        <v>22</v>
      </c>
      <c r="B68" s="26" t="s">
        <v>193</v>
      </c>
      <c r="C68" s="27" t="s">
        <v>194</v>
      </c>
      <c r="D68" s="28" t="s">
        <v>195</v>
      </c>
      <c r="E68" s="29">
        <v>551.20000000000005</v>
      </c>
      <c r="F68" s="30" t="s">
        <v>90</v>
      </c>
      <c r="H68" s="31">
        <f>ROUND(E68*G68,2)</f>
        <v>0</v>
      </c>
      <c r="J68" s="31">
        <f>ROUND(E68*G68,2)</f>
        <v>0</v>
      </c>
      <c r="L68" s="32">
        <f>E68*K68</f>
        <v>0</v>
      </c>
      <c r="N68" s="29">
        <f>E68*M68</f>
        <v>0</v>
      </c>
      <c r="O68" s="30">
        <v>0</v>
      </c>
      <c r="P68" s="30" t="s">
        <v>84</v>
      </c>
      <c r="V68" s="33" t="s">
        <v>65</v>
      </c>
      <c r="X68" s="65" t="s">
        <v>196</v>
      </c>
      <c r="Y68" s="65" t="s">
        <v>194</v>
      </c>
      <c r="Z68" s="27" t="s">
        <v>197</v>
      </c>
      <c r="AJ68" s="4" t="s">
        <v>86</v>
      </c>
      <c r="AK68" s="4" t="s">
        <v>87</v>
      </c>
    </row>
    <row r="69" spans="1:37">
      <c r="A69" s="25">
        <v>23</v>
      </c>
      <c r="B69" s="26" t="s">
        <v>193</v>
      </c>
      <c r="C69" s="27" t="s">
        <v>198</v>
      </c>
      <c r="D69" s="28" t="s">
        <v>199</v>
      </c>
      <c r="E69" s="29">
        <v>1102.4000000000001</v>
      </c>
      <c r="F69" s="30" t="s">
        <v>90</v>
      </c>
      <c r="H69" s="31">
        <f>ROUND(E69*G69,2)</f>
        <v>0</v>
      </c>
      <c r="J69" s="31">
        <f>ROUND(E69*G69,2)</f>
        <v>0</v>
      </c>
      <c r="K69" s="32">
        <v>6.0999999999999997E-4</v>
      </c>
      <c r="L69" s="32">
        <f>E69*K69</f>
        <v>0.67246400000000006</v>
      </c>
      <c r="N69" s="29">
        <f>E69*M69</f>
        <v>0</v>
      </c>
      <c r="O69" s="30">
        <v>0</v>
      </c>
      <c r="P69" s="30" t="s">
        <v>84</v>
      </c>
      <c r="V69" s="33" t="s">
        <v>65</v>
      </c>
      <c r="X69" s="65" t="s">
        <v>200</v>
      </c>
      <c r="Y69" s="65" t="s">
        <v>198</v>
      </c>
      <c r="Z69" s="27" t="s">
        <v>197</v>
      </c>
      <c r="AJ69" s="4" t="s">
        <v>86</v>
      </c>
      <c r="AK69" s="4" t="s">
        <v>87</v>
      </c>
    </row>
    <row r="70" spans="1:37">
      <c r="D70" s="70" t="s">
        <v>201</v>
      </c>
      <c r="E70" s="71"/>
      <c r="F70" s="72"/>
      <c r="G70" s="73"/>
      <c r="H70" s="73"/>
      <c r="I70" s="73"/>
      <c r="J70" s="73"/>
      <c r="K70" s="74"/>
      <c r="L70" s="74"/>
      <c r="M70" s="71"/>
      <c r="N70" s="71"/>
      <c r="O70" s="72"/>
      <c r="P70" s="72"/>
      <c r="Q70" s="71"/>
      <c r="R70" s="71"/>
      <c r="S70" s="71"/>
      <c r="T70" s="75"/>
      <c r="U70" s="75"/>
      <c r="V70" s="75" t="s">
        <v>0</v>
      </c>
      <c r="W70" s="71"/>
      <c r="X70" s="76"/>
    </row>
    <row r="71" spans="1:37">
      <c r="A71" s="25">
        <v>24</v>
      </c>
      <c r="B71" s="26" t="s">
        <v>193</v>
      </c>
      <c r="C71" s="27" t="s">
        <v>202</v>
      </c>
      <c r="D71" s="28" t="s">
        <v>203</v>
      </c>
      <c r="E71" s="29">
        <v>551.20000000000005</v>
      </c>
      <c r="F71" s="30" t="s">
        <v>90</v>
      </c>
      <c r="H71" s="31">
        <f>ROUND(E71*G71,2)</f>
        <v>0</v>
      </c>
      <c r="J71" s="31">
        <f>ROUND(E71*G71,2)</f>
        <v>0</v>
      </c>
      <c r="L71" s="32">
        <f>E71*K71</f>
        <v>0</v>
      </c>
      <c r="N71" s="29">
        <f>E71*M71</f>
        <v>0</v>
      </c>
      <c r="O71" s="30">
        <v>0</v>
      </c>
      <c r="P71" s="30" t="s">
        <v>84</v>
      </c>
      <c r="V71" s="33" t="s">
        <v>65</v>
      </c>
      <c r="X71" s="65" t="s">
        <v>204</v>
      </c>
      <c r="Y71" s="65" t="s">
        <v>202</v>
      </c>
      <c r="Z71" s="27" t="s">
        <v>197</v>
      </c>
      <c r="AJ71" s="4" t="s">
        <v>86</v>
      </c>
      <c r="AK71" s="4" t="s">
        <v>87</v>
      </c>
    </row>
    <row r="72" spans="1:37">
      <c r="A72" s="25">
        <v>25</v>
      </c>
      <c r="B72" s="26" t="s">
        <v>205</v>
      </c>
      <c r="C72" s="27" t="s">
        <v>206</v>
      </c>
      <c r="D72" s="28" t="s">
        <v>207</v>
      </c>
      <c r="E72" s="29">
        <v>79.75</v>
      </c>
      <c r="F72" s="30" t="s">
        <v>102</v>
      </c>
      <c r="H72" s="31">
        <f>ROUND(E72*G72,2)</f>
        <v>0</v>
      </c>
      <c r="J72" s="31">
        <f>ROUND(E72*G72,2)</f>
        <v>0</v>
      </c>
      <c r="K72" s="32">
        <v>1.15E-3</v>
      </c>
      <c r="L72" s="32">
        <f>E72*K72</f>
        <v>9.1712500000000002E-2</v>
      </c>
      <c r="M72" s="29">
        <v>2.5</v>
      </c>
      <c r="N72" s="29">
        <f>E72*M72</f>
        <v>199.375</v>
      </c>
      <c r="O72" s="30">
        <v>0</v>
      </c>
      <c r="P72" s="30" t="s">
        <v>84</v>
      </c>
      <c r="V72" s="33" t="s">
        <v>65</v>
      </c>
      <c r="X72" s="65" t="s">
        <v>208</v>
      </c>
      <c r="Y72" s="65" t="s">
        <v>206</v>
      </c>
      <c r="Z72" s="27" t="s">
        <v>209</v>
      </c>
      <c r="AJ72" s="4" t="s">
        <v>86</v>
      </c>
      <c r="AK72" s="4" t="s">
        <v>87</v>
      </c>
    </row>
    <row r="73" spans="1:37">
      <c r="D73" s="70" t="s">
        <v>210</v>
      </c>
      <c r="E73" s="71"/>
      <c r="F73" s="72"/>
      <c r="G73" s="73"/>
      <c r="H73" s="73"/>
      <c r="I73" s="73"/>
      <c r="J73" s="73"/>
      <c r="K73" s="74"/>
      <c r="L73" s="74"/>
      <c r="M73" s="71"/>
      <c r="N73" s="71"/>
      <c r="O73" s="72"/>
      <c r="P73" s="72"/>
      <c r="Q73" s="71"/>
      <c r="R73" s="71"/>
      <c r="S73" s="71"/>
      <c r="T73" s="75"/>
      <c r="U73" s="75"/>
      <c r="V73" s="75" t="s">
        <v>0</v>
      </c>
      <c r="W73" s="71"/>
      <c r="X73" s="76"/>
    </row>
    <row r="74" spans="1:37">
      <c r="D74" s="70" t="s">
        <v>211</v>
      </c>
      <c r="E74" s="71"/>
      <c r="F74" s="72"/>
      <c r="G74" s="73"/>
      <c r="H74" s="73"/>
      <c r="I74" s="73"/>
      <c r="J74" s="73"/>
      <c r="K74" s="74"/>
      <c r="L74" s="74"/>
      <c r="M74" s="71"/>
      <c r="N74" s="71"/>
      <c r="O74" s="72"/>
      <c r="P74" s="72"/>
      <c r="Q74" s="71"/>
      <c r="R74" s="71"/>
      <c r="S74" s="71"/>
      <c r="T74" s="75"/>
      <c r="U74" s="75"/>
      <c r="V74" s="75" t="s">
        <v>0</v>
      </c>
      <c r="W74" s="71"/>
      <c r="X74" s="76"/>
    </row>
    <row r="75" spans="1:37">
      <c r="D75" s="70" t="s">
        <v>212</v>
      </c>
      <c r="E75" s="71"/>
      <c r="F75" s="72"/>
      <c r="G75" s="73"/>
      <c r="H75" s="73"/>
      <c r="I75" s="73"/>
      <c r="J75" s="73"/>
      <c r="K75" s="74"/>
      <c r="L75" s="74"/>
      <c r="M75" s="71"/>
      <c r="N75" s="71"/>
      <c r="O75" s="72"/>
      <c r="P75" s="72"/>
      <c r="Q75" s="71"/>
      <c r="R75" s="71"/>
      <c r="S75" s="71"/>
      <c r="T75" s="75"/>
      <c r="U75" s="75"/>
      <c r="V75" s="75" t="s">
        <v>0</v>
      </c>
      <c r="W75" s="71"/>
      <c r="X75" s="76"/>
    </row>
    <row r="76" spans="1:37">
      <c r="A76" s="25">
        <v>26</v>
      </c>
      <c r="B76" s="26" t="s">
        <v>111</v>
      </c>
      <c r="C76" s="27" t="s">
        <v>213</v>
      </c>
      <c r="D76" s="28" t="s">
        <v>214</v>
      </c>
      <c r="E76" s="29">
        <v>37.5</v>
      </c>
      <c r="F76" s="30" t="s">
        <v>102</v>
      </c>
      <c r="H76" s="31">
        <f>ROUND(E76*G76,2)</f>
        <v>0</v>
      </c>
      <c r="J76" s="31">
        <f>ROUND(E76*G76,2)</f>
        <v>0</v>
      </c>
      <c r="L76" s="32">
        <f>E76*K76</f>
        <v>0</v>
      </c>
      <c r="N76" s="29">
        <f>E76*M76</f>
        <v>0</v>
      </c>
      <c r="O76" s="30">
        <v>0</v>
      </c>
      <c r="P76" s="30" t="s">
        <v>84</v>
      </c>
      <c r="V76" s="33" t="s">
        <v>65</v>
      </c>
      <c r="X76" s="65" t="s">
        <v>215</v>
      </c>
      <c r="Y76" s="65" t="s">
        <v>213</v>
      </c>
      <c r="Z76" s="27" t="s">
        <v>209</v>
      </c>
      <c r="AJ76" s="4" t="s">
        <v>86</v>
      </c>
      <c r="AK76" s="4" t="s">
        <v>87</v>
      </c>
    </row>
    <row r="77" spans="1:37">
      <c r="A77" s="25">
        <v>27</v>
      </c>
      <c r="B77" s="26" t="s">
        <v>205</v>
      </c>
      <c r="C77" s="27" t="s">
        <v>216</v>
      </c>
      <c r="D77" s="28" t="s">
        <v>217</v>
      </c>
      <c r="E77" s="29">
        <v>59.878999999999998</v>
      </c>
      <c r="F77" s="30" t="s">
        <v>218</v>
      </c>
      <c r="H77" s="31">
        <f>ROUND(E77*G77,2)</f>
        <v>0</v>
      </c>
      <c r="J77" s="31">
        <f>ROUND(E77*G77,2)</f>
        <v>0</v>
      </c>
      <c r="L77" s="32">
        <f>E77*K77</f>
        <v>0</v>
      </c>
      <c r="N77" s="29">
        <f>E77*M77</f>
        <v>0</v>
      </c>
      <c r="O77" s="30">
        <v>0</v>
      </c>
      <c r="P77" s="30" t="s">
        <v>84</v>
      </c>
      <c r="V77" s="33" t="s">
        <v>65</v>
      </c>
      <c r="X77" s="65" t="s">
        <v>219</v>
      </c>
      <c r="Y77" s="65" t="s">
        <v>216</v>
      </c>
      <c r="Z77" s="27" t="s">
        <v>209</v>
      </c>
      <c r="AJ77" s="4" t="s">
        <v>86</v>
      </c>
      <c r="AK77" s="4" t="s">
        <v>87</v>
      </c>
    </row>
    <row r="78" spans="1:37">
      <c r="D78" s="70" t="s">
        <v>220</v>
      </c>
      <c r="E78" s="71"/>
      <c r="F78" s="72"/>
      <c r="G78" s="73"/>
      <c r="H78" s="73"/>
      <c r="I78" s="73"/>
      <c r="J78" s="73"/>
      <c r="K78" s="74"/>
      <c r="L78" s="74"/>
      <c r="M78" s="71"/>
      <c r="N78" s="71"/>
      <c r="O78" s="72"/>
      <c r="P78" s="72"/>
      <c r="Q78" s="71"/>
      <c r="R78" s="71"/>
      <c r="S78" s="71"/>
      <c r="T78" s="75"/>
      <c r="U78" s="75"/>
      <c r="V78" s="75" t="s">
        <v>0</v>
      </c>
      <c r="W78" s="71"/>
      <c r="X78" s="76"/>
    </row>
    <row r="79" spans="1:37">
      <c r="A79" s="25">
        <v>28</v>
      </c>
      <c r="B79" s="26" t="s">
        <v>205</v>
      </c>
      <c r="C79" s="27" t="s">
        <v>221</v>
      </c>
      <c r="D79" s="28" t="s">
        <v>222</v>
      </c>
      <c r="E79" s="29">
        <v>598.79</v>
      </c>
      <c r="F79" s="30" t="s">
        <v>218</v>
      </c>
      <c r="H79" s="31">
        <f>ROUND(E79*G79,2)</f>
        <v>0</v>
      </c>
      <c r="J79" s="31">
        <f>ROUND(E79*G79,2)</f>
        <v>0</v>
      </c>
      <c r="L79" s="32">
        <f>E79*K79</f>
        <v>0</v>
      </c>
      <c r="N79" s="29">
        <f>E79*M79</f>
        <v>0</v>
      </c>
      <c r="O79" s="30">
        <v>0</v>
      </c>
      <c r="P79" s="30" t="s">
        <v>84</v>
      </c>
      <c r="V79" s="33" t="s">
        <v>65</v>
      </c>
      <c r="X79" s="65" t="s">
        <v>223</v>
      </c>
      <c r="Y79" s="65" t="s">
        <v>221</v>
      </c>
      <c r="Z79" s="27" t="s">
        <v>209</v>
      </c>
      <c r="AJ79" s="4" t="s">
        <v>86</v>
      </c>
      <c r="AK79" s="4" t="s">
        <v>87</v>
      </c>
    </row>
    <row r="80" spans="1:37">
      <c r="D80" s="70" t="s">
        <v>224</v>
      </c>
      <c r="E80" s="71"/>
      <c r="F80" s="72"/>
      <c r="G80" s="73"/>
      <c r="H80" s="73"/>
      <c r="I80" s="73"/>
      <c r="J80" s="73"/>
      <c r="K80" s="74"/>
      <c r="L80" s="74"/>
      <c r="M80" s="71"/>
      <c r="N80" s="71"/>
      <c r="O80" s="72"/>
      <c r="P80" s="72"/>
      <c r="Q80" s="71"/>
      <c r="R80" s="71"/>
      <c r="S80" s="71"/>
      <c r="T80" s="75"/>
      <c r="U80" s="75"/>
      <c r="V80" s="75" t="s">
        <v>0</v>
      </c>
      <c r="W80" s="71"/>
      <c r="X80" s="76"/>
    </row>
    <row r="81" spans="1:37">
      <c r="A81" s="25">
        <v>29</v>
      </c>
      <c r="B81" s="26" t="s">
        <v>205</v>
      </c>
      <c r="C81" s="27" t="s">
        <v>225</v>
      </c>
      <c r="D81" s="28" t="s">
        <v>226</v>
      </c>
      <c r="E81" s="29">
        <v>199.375</v>
      </c>
      <c r="F81" s="30" t="s">
        <v>218</v>
      </c>
      <c r="H81" s="31">
        <f>ROUND(E81*G81,2)</f>
        <v>0</v>
      </c>
      <c r="J81" s="31">
        <f>ROUND(E81*G81,2)</f>
        <v>0</v>
      </c>
      <c r="L81" s="32">
        <f>E81*K81</f>
        <v>0</v>
      </c>
      <c r="N81" s="29">
        <f>E81*M81</f>
        <v>0</v>
      </c>
      <c r="O81" s="30">
        <v>0</v>
      </c>
      <c r="P81" s="30" t="s">
        <v>84</v>
      </c>
      <c r="V81" s="33" t="s">
        <v>65</v>
      </c>
      <c r="X81" s="65" t="s">
        <v>227</v>
      </c>
      <c r="Y81" s="65" t="s">
        <v>225</v>
      </c>
      <c r="Z81" s="27" t="s">
        <v>209</v>
      </c>
      <c r="AJ81" s="4" t="s">
        <v>86</v>
      </c>
      <c r="AK81" s="4" t="s">
        <v>87</v>
      </c>
    </row>
    <row r="82" spans="1:37">
      <c r="A82" s="25">
        <v>30</v>
      </c>
      <c r="B82" s="26" t="s">
        <v>205</v>
      </c>
      <c r="C82" s="27" t="s">
        <v>228</v>
      </c>
      <c r="D82" s="28" t="s">
        <v>229</v>
      </c>
      <c r="E82" s="29">
        <v>1993.75</v>
      </c>
      <c r="F82" s="30" t="s">
        <v>218</v>
      </c>
      <c r="H82" s="31">
        <f>ROUND(E82*G82,2)</f>
        <v>0</v>
      </c>
      <c r="J82" s="31">
        <f>ROUND(E82*G82,2)</f>
        <v>0</v>
      </c>
      <c r="L82" s="32">
        <f>E82*K82</f>
        <v>0</v>
      </c>
      <c r="N82" s="29">
        <f>E82*M82</f>
        <v>0</v>
      </c>
      <c r="O82" s="30">
        <v>0</v>
      </c>
      <c r="P82" s="30" t="s">
        <v>84</v>
      </c>
      <c r="V82" s="33" t="s">
        <v>65</v>
      </c>
      <c r="X82" s="65" t="s">
        <v>230</v>
      </c>
      <c r="Y82" s="65" t="s">
        <v>228</v>
      </c>
      <c r="Z82" s="27" t="s">
        <v>209</v>
      </c>
      <c r="AJ82" s="4" t="s">
        <v>86</v>
      </c>
      <c r="AK82" s="4" t="s">
        <v>87</v>
      </c>
    </row>
    <row r="83" spans="1:37">
      <c r="D83" s="70" t="s">
        <v>231</v>
      </c>
      <c r="E83" s="71"/>
      <c r="F83" s="72"/>
      <c r="G83" s="73"/>
      <c r="H83" s="73"/>
      <c r="I83" s="73"/>
      <c r="J83" s="73"/>
      <c r="K83" s="74"/>
      <c r="L83" s="74"/>
      <c r="M83" s="71"/>
      <c r="N83" s="71"/>
      <c r="O83" s="72"/>
      <c r="P83" s="72"/>
      <c r="Q83" s="71"/>
      <c r="R83" s="71"/>
      <c r="S83" s="71"/>
      <c r="T83" s="75"/>
      <c r="U83" s="75"/>
      <c r="V83" s="75" t="s">
        <v>0</v>
      </c>
      <c r="W83" s="71"/>
      <c r="X83" s="76"/>
    </row>
    <row r="84" spans="1:37">
      <c r="A84" s="25">
        <v>31</v>
      </c>
      <c r="B84" s="26" t="s">
        <v>111</v>
      </c>
      <c r="C84" s="27" t="s">
        <v>232</v>
      </c>
      <c r="D84" s="28" t="s">
        <v>233</v>
      </c>
      <c r="E84" s="29">
        <v>19.2</v>
      </c>
      <c r="F84" s="30" t="s">
        <v>102</v>
      </c>
      <c r="H84" s="31">
        <f>ROUND(E84*G84,2)</f>
        <v>0</v>
      </c>
      <c r="J84" s="31">
        <f>ROUND(E84*G84,2)</f>
        <v>0</v>
      </c>
      <c r="L84" s="32">
        <f>E84*K84</f>
        <v>0</v>
      </c>
      <c r="N84" s="29">
        <f>E84*M84</f>
        <v>0</v>
      </c>
      <c r="O84" s="30">
        <v>0</v>
      </c>
      <c r="P84" s="30" t="s">
        <v>84</v>
      </c>
      <c r="V84" s="33" t="s">
        <v>65</v>
      </c>
      <c r="X84" s="65" t="s">
        <v>234</v>
      </c>
      <c r="Y84" s="65" t="s">
        <v>232</v>
      </c>
      <c r="Z84" s="27" t="s">
        <v>209</v>
      </c>
      <c r="AJ84" s="4" t="s">
        <v>86</v>
      </c>
      <c r="AK84" s="4" t="s">
        <v>87</v>
      </c>
    </row>
    <row r="85" spans="1:37">
      <c r="A85" s="25">
        <v>32</v>
      </c>
      <c r="B85" s="26" t="s">
        <v>127</v>
      </c>
      <c r="C85" s="27" t="s">
        <v>235</v>
      </c>
      <c r="D85" s="28" t="s">
        <v>236</v>
      </c>
      <c r="E85" s="29">
        <v>506.29399999999998</v>
      </c>
      <c r="F85" s="30" t="s">
        <v>218</v>
      </c>
      <c r="H85" s="31">
        <f>ROUND(E85*G85,2)</f>
        <v>0</v>
      </c>
      <c r="J85" s="31">
        <f>ROUND(E85*G85,2)</f>
        <v>0</v>
      </c>
      <c r="L85" s="32">
        <f>E85*K85</f>
        <v>0</v>
      </c>
      <c r="N85" s="29">
        <f>E85*M85</f>
        <v>0</v>
      </c>
      <c r="O85" s="30">
        <v>0</v>
      </c>
      <c r="P85" s="30" t="s">
        <v>84</v>
      </c>
      <c r="V85" s="33" t="s">
        <v>65</v>
      </c>
      <c r="X85" s="65" t="s">
        <v>237</v>
      </c>
      <c r="Y85" s="65" t="s">
        <v>235</v>
      </c>
      <c r="Z85" s="27" t="s">
        <v>238</v>
      </c>
      <c r="AJ85" s="4" t="s">
        <v>86</v>
      </c>
      <c r="AK85" s="4" t="s">
        <v>87</v>
      </c>
    </row>
    <row r="86" spans="1:37">
      <c r="D86" s="66" t="s">
        <v>239</v>
      </c>
      <c r="E86" s="67">
        <f>J86</f>
        <v>0</v>
      </c>
      <c r="H86" s="67">
        <f>SUM(H66:H85)</f>
        <v>0</v>
      </c>
      <c r="I86" s="67">
        <f>SUM(I66:I85)</f>
        <v>0</v>
      </c>
      <c r="J86" s="67">
        <f>SUM(J66:J85)</f>
        <v>0</v>
      </c>
      <c r="L86" s="68">
        <f>SUM(L66:L85)</f>
        <v>0.76801649999999999</v>
      </c>
      <c r="N86" s="69">
        <f>SUM(N66:N85)</f>
        <v>199.375</v>
      </c>
      <c r="W86" s="29">
        <f>SUM(W66:W85)</f>
        <v>0</v>
      </c>
    </row>
    <row r="88" spans="1:37">
      <c r="D88" s="66" t="s">
        <v>240</v>
      </c>
      <c r="E88" s="69">
        <f>J88</f>
        <v>0</v>
      </c>
      <c r="H88" s="67">
        <f>+H20+H28+H38+H45+H49+H64+H86</f>
        <v>0</v>
      </c>
      <c r="I88" s="67">
        <f>+I20+I28+I38+I45+I49+I64+I86</f>
        <v>0</v>
      </c>
      <c r="J88" s="67">
        <f>+J20+J28+J38+J45+J49+J64+J86</f>
        <v>0</v>
      </c>
      <c r="L88" s="68">
        <f>+L20+L28+L38+L45+L49+L64+L86</f>
        <v>506.29395649999998</v>
      </c>
      <c r="N88" s="69">
        <f>+N20+N28+N38+N45+N49+N64+N86</f>
        <v>199.375</v>
      </c>
      <c r="W88" s="29">
        <f>+W20+W28+W38+W45+W49+W64+W86</f>
        <v>0</v>
      </c>
    </row>
    <row r="90" spans="1:37">
      <c r="B90" s="64" t="s">
        <v>241</v>
      </c>
    </row>
    <row r="91" spans="1:37">
      <c r="B91" s="27" t="s">
        <v>242</v>
      </c>
    </row>
    <row r="92" spans="1:37">
      <c r="A92" s="25">
        <v>33</v>
      </c>
      <c r="B92" s="26" t="s">
        <v>243</v>
      </c>
      <c r="C92" s="27" t="s">
        <v>244</v>
      </c>
      <c r="D92" s="28" t="s">
        <v>245</v>
      </c>
      <c r="E92" s="29">
        <v>10</v>
      </c>
      <c r="F92" s="30" t="s">
        <v>114</v>
      </c>
      <c r="H92" s="31">
        <f>ROUND(E92*G92,2)</f>
        <v>0</v>
      </c>
      <c r="J92" s="31">
        <f>ROUND(E92*G92,2)</f>
        <v>0</v>
      </c>
      <c r="L92" s="32">
        <f>E92*K92</f>
        <v>0</v>
      </c>
      <c r="M92" s="29">
        <v>2.1999999999999999E-2</v>
      </c>
      <c r="N92" s="29">
        <f>E92*M92</f>
        <v>0.21999999999999997</v>
      </c>
      <c r="O92" s="30">
        <v>0</v>
      </c>
      <c r="P92" s="30" t="s">
        <v>84</v>
      </c>
      <c r="V92" s="33" t="s">
        <v>246</v>
      </c>
      <c r="X92" s="65" t="s">
        <v>247</v>
      </c>
      <c r="Y92" s="65" t="s">
        <v>244</v>
      </c>
      <c r="Z92" s="27" t="s">
        <v>248</v>
      </c>
      <c r="AJ92" s="4" t="s">
        <v>249</v>
      </c>
      <c r="AK92" s="4" t="s">
        <v>87</v>
      </c>
    </row>
    <row r="93" spans="1:37">
      <c r="D93" s="66" t="s">
        <v>250</v>
      </c>
      <c r="E93" s="67">
        <f>J93</f>
        <v>0</v>
      </c>
      <c r="H93" s="67">
        <f>SUM(H90:H92)</f>
        <v>0</v>
      </c>
      <c r="I93" s="67">
        <f>SUM(I90:I92)</f>
        <v>0</v>
      </c>
      <c r="J93" s="67">
        <f>SUM(J90:J92)</f>
        <v>0</v>
      </c>
      <c r="L93" s="68">
        <f>SUM(L90:L92)</f>
        <v>0</v>
      </c>
      <c r="N93" s="69">
        <f>SUM(N90:N92)</f>
        <v>0.21999999999999997</v>
      </c>
      <c r="W93" s="29">
        <f>SUM(W90:W92)</f>
        <v>0</v>
      </c>
    </row>
    <row r="95" spans="1:37">
      <c r="D95" s="66" t="s">
        <v>251</v>
      </c>
      <c r="E95" s="67">
        <f>J95</f>
        <v>0</v>
      </c>
      <c r="H95" s="67">
        <f>+H93</f>
        <v>0</v>
      </c>
      <c r="I95" s="67">
        <f>+I93</f>
        <v>0</v>
      </c>
      <c r="J95" s="67">
        <f>+J93</f>
        <v>0</v>
      </c>
      <c r="L95" s="68">
        <f>+L93</f>
        <v>0</v>
      </c>
      <c r="N95" s="69">
        <f>+N93</f>
        <v>0.21999999999999997</v>
      </c>
      <c r="W95" s="29">
        <f>+W93</f>
        <v>0</v>
      </c>
    </row>
    <row r="97" spans="4:23">
      <c r="D97" s="77" t="s">
        <v>252</v>
      </c>
      <c r="E97" s="67">
        <f>J97</f>
        <v>0</v>
      </c>
      <c r="H97" s="67">
        <f>+H88+H95</f>
        <v>0</v>
      </c>
      <c r="I97" s="67">
        <f>+I88+I95</f>
        <v>0</v>
      </c>
      <c r="J97" s="67">
        <f>+J88+J95</f>
        <v>0</v>
      </c>
      <c r="L97" s="68">
        <f>+L88+L95</f>
        <v>506.29395649999998</v>
      </c>
      <c r="N97" s="69">
        <f>+N88+N95</f>
        <v>199.595</v>
      </c>
      <c r="W97" s="29">
        <f>+W88+W95</f>
        <v>0</v>
      </c>
    </row>
  </sheetData>
  <mergeCells count="2">
    <mergeCell ref="K9:L9"/>
    <mergeCell ref="M9:N9"/>
  </mergeCells>
  <pageMargins left="0.2" right="9.0277777777777804E-2" top="0.62916666666666698" bottom="0.59027777777777801" header="0.51180555555555496" footer="0.35416666666666702"/>
  <pageSetup paperSize="9" scale="92" firstPageNumber="0" orientation="landscape" useFirstPageNumber="1" horizontalDpi="300" verticalDpi="300" r:id="rId1"/>
  <headerFooter>
    <oddFooter>&amp;R&amp;"Arial Narrow,Bežné"&amp;8Strana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AMJ10"/>
  <sheetViews>
    <sheetView showGridLines="0" workbookViewId="0">
      <pane ySplit="10" topLeftCell="A11" activePane="bottomLeft" state="frozen"/>
      <selection pane="bottomLeft"/>
    </sheetView>
  </sheetViews>
  <sheetFormatPr defaultColWidth="9.109375" defaultRowHeight="13.2"/>
  <cols>
    <col min="1" max="1" width="15.6640625" style="12" customWidth="1"/>
    <col min="2" max="3" width="45.6640625" style="12" customWidth="1"/>
    <col min="4" max="4" width="11.33203125" style="13" customWidth="1"/>
    <col min="5" max="1024" width="9.109375" style="4"/>
  </cols>
  <sheetData>
    <row r="1" spans="1:6">
      <c r="A1" s="14" t="s">
        <v>66</v>
      </c>
      <c r="B1" s="15"/>
      <c r="C1" s="15"/>
      <c r="D1" s="16" t="s">
        <v>253</v>
      </c>
    </row>
    <row r="2" spans="1:6">
      <c r="A2" s="14" t="s">
        <v>68</v>
      </c>
      <c r="B2" s="15"/>
      <c r="C2" s="15"/>
      <c r="D2" s="16" t="s">
        <v>69</v>
      </c>
    </row>
    <row r="3" spans="1:6">
      <c r="A3" s="14" t="s">
        <v>70</v>
      </c>
      <c r="B3" s="15"/>
      <c r="C3" s="15"/>
      <c r="D3" s="16" t="s">
        <v>71</v>
      </c>
    </row>
    <row r="4" spans="1:6">
      <c r="A4" s="15"/>
      <c r="B4" s="15"/>
      <c r="C4" s="15"/>
      <c r="D4" s="15"/>
    </row>
    <row r="5" spans="1:6">
      <c r="A5" s="14" t="s">
        <v>72</v>
      </c>
      <c r="B5" s="15"/>
      <c r="C5" s="15"/>
      <c r="D5" s="15"/>
    </row>
    <row r="6" spans="1:6">
      <c r="A6" s="14"/>
      <c r="B6" s="15"/>
      <c r="C6" s="15"/>
      <c r="D6" s="15"/>
    </row>
    <row r="7" spans="1:6">
      <c r="A7" s="14"/>
      <c r="B7" s="15"/>
      <c r="C7" s="15"/>
      <c r="D7" s="15"/>
    </row>
    <row r="8" spans="1:6">
      <c r="A8" s="4" t="s">
        <v>73</v>
      </c>
      <c r="B8" s="17"/>
      <c r="C8" s="18"/>
      <c r="D8" s="19"/>
    </row>
    <row r="9" spans="1:6">
      <c r="A9" s="20" t="s">
        <v>61</v>
      </c>
      <c r="B9" s="20" t="s">
        <v>62</v>
      </c>
      <c r="C9" s="20" t="s">
        <v>63</v>
      </c>
      <c r="D9" s="21" t="s">
        <v>64</v>
      </c>
      <c r="F9" s="4" t="s">
        <v>254</v>
      </c>
    </row>
    <row r="10" spans="1:6">
      <c r="A10" s="22"/>
      <c r="B10" s="22"/>
      <c r="C10" s="23"/>
      <c r="D10" s="24"/>
    </row>
  </sheetData>
  <printOptions horizontalCentered="1"/>
  <pageMargins left="0.39305555555555599" right="0.35416666666666702" top="0.62916666666666698" bottom="0.59027777777777801" header="0.51180555555555496" footer="0.35416666666666702"/>
  <pageSetup paperSize="9" firstPageNumber="0" orientation="landscape" useFirstPageNumber="1" horizontalDpi="300" verticalDpi="300"/>
  <headerFooter>
    <oddFooter>&amp;R&amp;"Arial Narrow,Bežné"&amp;8Strana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2</vt:i4>
      </vt:variant>
      <vt:variant>
        <vt:lpstr>Pomenované rozsahy</vt:lpstr>
      </vt:variant>
      <vt:variant>
        <vt:i4>4</vt:i4>
      </vt:variant>
    </vt:vector>
  </HeadingPairs>
  <TitlesOfParts>
    <vt:vector size="6" baseType="lpstr">
      <vt:lpstr>Zadanie</vt:lpstr>
      <vt:lpstr>Figury</vt:lpstr>
      <vt:lpstr>Figury!Názvy_tlače</vt:lpstr>
      <vt:lpstr>Zadanie!Názvy_tlače</vt:lpstr>
      <vt:lpstr>Figury!Oblasť_tlače</vt:lpstr>
      <vt:lpstr>Zadanie!Oblasť_tlače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JaroM</dc:creator>
  <cp:lastModifiedBy>jablonovsky</cp:lastModifiedBy>
  <cp:revision>2</cp:revision>
  <cp:lastPrinted>2019-05-20T14:23:00Z</cp:lastPrinted>
  <dcterms:created xsi:type="dcterms:W3CDTF">1999-04-06T07:39:00Z</dcterms:created>
  <dcterms:modified xsi:type="dcterms:W3CDTF">2021-12-07T07:54:37Z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KSOProductBuildVer">
    <vt:lpwstr>1033-11.2.0.9232</vt:lpwstr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