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0" windowWidth="23256" windowHeight="13176" tabRatio="500"/>
  </bookViews>
  <sheets>
    <sheet name="Zadanie" sheetId="3" r:id="rId1"/>
    <sheet name="Figury" sheetId="4" r:id="rId2"/>
  </sheets>
  <definedNames>
    <definedName name="_xlnm._FilterDatabase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Zadanie!$A:$AH</definedName>
  </definedNames>
  <calcPr calcId="124519"/>
</workbook>
</file>

<file path=xl/calcChain.xml><?xml version="1.0" encoding="utf-8"?>
<calcChain xmlns="http://schemas.openxmlformats.org/spreadsheetml/2006/main">
  <c r="W45" i="3"/>
  <c r="E45"/>
  <c r="N45"/>
  <c r="L45"/>
  <c r="J45"/>
  <c r="I45"/>
  <c r="H45"/>
  <c r="W43"/>
  <c r="E43"/>
  <c r="N43"/>
  <c r="L43"/>
  <c r="J43"/>
  <c r="I43"/>
  <c r="H43"/>
  <c r="W41"/>
  <c r="E41"/>
  <c r="N41"/>
  <c r="L41"/>
  <c r="J41"/>
  <c r="I41"/>
  <c r="H41"/>
  <c r="N40"/>
  <c r="L40"/>
  <c r="J40"/>
  <c r="H40"/>
  <c r="N39"/>
  <c r="L39"/>
  <c r="J39"/>
  <c r="I39"/>
  <c r="N38"/>
  <c r="L38"/>
  <c r="J38"/>
  <c r="H38"/>
  <c r="N36"/>
  <c r="L36"/>
  <c r="J36"/>
  <c r="H36"/>
  <c r="N32"/>
  <c r="L32"/>
  <c r="J32"/>
  <c r="H32"/>
  <c r="N29"/>
  <c r="L29"/>
  <c r="J29"/>
  <c r="H29"/>
  <c r="W25"/>
  <c r="E25"/>
  <c r="N25"/>
  <c r="L25"/>
  <c r="J25"/>
  <c r="I25"/>
  <c r="H25"/>
  <c r="W23"/>
  <c r="E23"/>
  <c r="N23"/>
  <c r="L23"/>
  <c r="J23"/>
  <c r="I23"/>
  <c r="H23"/>
  <c r="N20"/>
  <c r="L20"/>
  <c r="J20"/>
  <c r="H20"/>
  <c r="W17"/>
  <c r="E17"/>
  <c r="N17"/>
  <c r="L17"/>
  <c r="J17"/>
  <c r="I17"/>
  <c r="H17"/>
  <c r="N16"/>
  <c r="L16"/>
  <c r="J16"/>
  <c r="H16"/>
  <c r="N15"/>
  <c r="L15"/>
  <c r="J15"/>
  <c r="H15"/>
  <c r="N14"/>
  <c r="L14"/>
  <c r="J14"/>
  <c r="H14"/>
  <c r="D8"/>
</calcChain>
</file>

<file path=xl/sharedStrings.xml><?xml version="1.0" encoding="utf-8"?>
<sst xmlns="http://schemas.openxmlformats.org/spreadsheetml/2006/main" count="241" uniqueCount="147">
  <si>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</si>
  <si>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</si>
  <si>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</si>
  <si>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</si>
  <si>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</si>
  <si>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</si>
  <si>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</si>
  <si>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</si>
  <si>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</si>
  <si>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</si>
  <si>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</si>
  <si>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</si>
  <si>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</si>
  <si>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</si>
  <si>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</si>
  <si>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</si>
  <si>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</si>
  <si>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</si>
  <si>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</si>
  <si>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</si>
  <si>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</si>
  <si>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</si>
  <si>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</si>
  <si>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</si>
  <si>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</si>
  <si>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</si>
  <si>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</si>
  <si>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</si>
  <si>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</si>
  <si>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</si>
  <si>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</si>
  <si>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</si>
  <si>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</si>
  <si>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</si>
  <si>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</si>
  <si>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</si>
  <si>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</si>
  <si>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</si>
  <si>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</si>
  <si>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</si>
  <si>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</si>
  <si>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</si>
  <si>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</si>
  <si>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</si>
  <si>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</si>
  <si>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</si>
  <si>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</si>
  <si>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</si>
  <si>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</si>
  <si>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</si>
  <si>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</si>
  <si>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</si>
  <si>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</si>
  <si>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</si>
  <si>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</si>
  <si>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</si>
  <si>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</si>
  <si>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</si>
  <si>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</si>
  <si>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</si>
  <si>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</si>
  <si>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</si>
  <si>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</si>
  <si>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</si>
  <si>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</si>
  <si>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</si>
  <si>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</si>
  <si>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Prešovský samosprávny kraj </t>
  </si>
  <si>
    <t xml:space="preserve">Spracoval: Bakošová                                </t>
  </si>
  <si>
    <t xml:space="preserve">Projektant: PROJEKT.KANCELÁRIA ING.VÍT SVOBODA </t>
  </si>
  <si>
    <t xml:space="preserve">JKSO : </t>
  </si>
  <si>
    <t xml:space="preserve">Dodávateľ: Výberovým konaním </t>
  </si>
  <si>
    <t>Stavba : 2021-Dodatok - bezpečnostná bariéra pri novo zriadenom parkovisku</t>
  </si>
  <si>
    <t>STAVEBNÁ FIRMA</t>
  </si>
  <si>
    <t>Zaradenie</t>
  </si>
  <si>
    <t>pre KL</t>
  </si>
  <si>
    <t>Lev0</t>
  </si>
  <si>
    <t>pozícia</t>
  </si>
  <si>
    <t>PRÁCE A DODÁVKY HSV</t>
  </si>
  <si>
    <t>1 - ZEMNE PRÁCE</t>
  </si>
  <si>
    <t>001</t>
  </si>
  <si>
    <t>166101101</t>
  </si>
  <si>
    <t>Prehodenie výkopku v horn. tr. 1-4</t>
  </si>
  <si>
    <t>m3</t>
  </si>
  <si>
    <t xml:space="preserve">                    </t>
  </si>
  <si>
    <t>16610-1101</t>
  </si>
  <si>
    <t>45.11.24</t>
  </si>
  <si>
    <t>EK</t>
  </si>
  <si>
    <t>S</t>
  </si>
  <si>
    <t>171101103</t>
  </si>
  <si>
    <t>Násypy z hornín súdržných zhutnených do 100% PS</t>
  </si>
  <si>
    <t>17110-1103</t>
  </si>
  <si>
    <t>45.11.21</t>
  </si>
  <si>
    <t>181201101</t>
  </si>
  <si>
    <t>Úprava pláne násyp nezhutnený</t>
  </si>
  <si>
    <t>m2</t>
  </si>
  <si>
    <t>18120-1101</t>
  </si>
  <si>
    <t xml:space="preserve">1 - ZEMNE PRÁCE  spolu: </t>
  </si>
  <si>
    <t>2 - ZÁKLADY</t>
  </si>
  <si>
    <t>252</t>
  </si>
  <si>
    <t>262013141</t>
  </si>
  <si>
    <t>Vrty prenosnými kladivami hor. tr. IV</t>
  </si>
  <si>
    <t>m</t>
  </si>
  <si>
    <t>26201-3141</t>
  </si>
  <si>
    <t>45.21.22</t>
  </si>
  <si>
    <t>40*1 "160 =   40,000</t>
  </si>
  <si>
    <t>120*1 "100 =   120,000</t>
  </si>
  <si>
    <t xml:space="preserve">2 - ZÁKLADY  spolu: </t>
  </si>
  <si>
    <t xml:space="preserve">PRÁCE A DODÁVKY HSV  spolu: </t>
  </si>
  <si>
    <t>PRÁCE A DODÁVKY PSV</t>
  </si>
  <si>
    <t>762 - Konštrukcie tesárske</t>
  </si>
  <si>
    <t>762</t>
  </si>
  <si>
    <t>762731110</t>
  </si>
  <si>
    <t>Montáž priestor. viazaných konštr. z guľatiny do 120 cm2</t>
  </si>
  <si>
    <t>I</t>
  </si>
  <si>
    <t>76273-1110</t>
  </si>
  <si>
    <t>45.42.13</t>
  </si>
  <si>
    <t>IK</t>
  </si>
  <si>
    <t>5,2*410 "100,120 =   2132,000</t>
  </si>
  <si>
    <t>1,5*120 =   180,000</t>
  </si>
  <si>
    <t>762731120</t>
  </si>
  <si>
    <t>Montáž priestor. viazaných konštr. z guľatiny nad 120 do 224 cm2</t>
  </si>
  <si>
    <t>76273-1120</t>
  </si>
  <si>
    <t>2,75*40 "160 =   110,000</t>
  </si>
  <si>
    <t>1,3*40 =   52,000</t>
  </si>
  <si>
    <t>1,7*40 =   68,000</t>
  </si>
  <si>
    <t>762731140</t>
  </si>
  <si>
    <t>Montáž priestor. viazaných konštr. z guľatiny nad 288 do 450 cm2</t>
  </si>
  <si>
    <t>76273-1140</t>
  </si>
  <si>
    <t>5*16 "200 =   80,000</t>
  </si>
  <si>
    <t>762795000</t>
  </si>
  <si>
    <t>Spojovacie a ochranné prostriedky k montáži konštrukcií viazaných</t>
  </si>
  <si>
    <t>76279-5000</t>
  </si>
  <si>
    <t>MAT</t>
  </si>
  <si>
    <t>605111060</t>
  </si>
  <si>
    <t>Drevo smrekové</t>
  </si>
  <si>
    <t xml:space="preserve">  .  .  </t>
  </si>
  <si>
    <t>IZ</t>
  </si>
  <si>
    <t>998762202</t>
  </si>
  <si>
    <t>Presun hmôt pre tesárske konštr. v objektoch výšky do 12 m</t>
  </si>
  <si>
    <t>99876-2202</t>
  </si>
  <si>
    <t xml:space="preserve">762 - Konštrukcie tesárske  spolu: </t>
  </si>
  <si>
    <t xml:space="preserve">PRÁCE A DODÁVKY PSV  spolu: </t>
  </si>
  <si>
    <t>Za rozpočet celkom</t>
  </si>
  <si>
    <t>Spracoval: Bakošová</t>
  </si>
  <si>
    <t>Figura</t>
  </si>
  <si>
    <t>Dátum:30.08.2021</t>
  </si>
</sst>
</file>

<file path=xl/styles.xml><?xml version="1.0" encoding="utf-8"?>
<styleSheet xmlns="http://schemas.openxmlformats.org/spreadsheetml/2006/main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1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8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8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1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e" xfId="0" builtinId="0"/>
    <cellStyle name="normálne_KLs" xfId="1"/>
    <cellStyle name="TEXT 1" xfId="28"/>
    <cellStyle name="Text upozornění" xfId="29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45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L9" sqref="AL9"/>
    </sheetView>
  </sheetViews>
  <sheetFormatPr defaultColWidth="9" defaultRowHeight="13.2"/>
  <cols>
    <col min="1" max="1" width="6.6640625" style="25" customWidth="1"/>
    <col min="2" max="2" width="3.6640625" style="26" customWidth="1"/>
    <col min="3" max="3" width="13" style="27" customWidth="1"/>
    <col min="4" max="4" width="45.6640625" style="28" customWidth="1"/>
    <col min="5" max="5" width="11.33203125" style="29" customWidth="1"/>
    <col min="6" max="6" width="5.88671875" style="30" customWidth="1"/>
    <col min="7" max="7" width="8.6640625" style="31" customWidth="1"/>
    <col min="8" max="10" width="9.6640625" style="31" customWidth="1"/>
    <col min="11" max="11" width="7.44140625" style="32" customWidth="1"/>
    <col min="12" max="12" width="8.33203125" style="32" customWidth="1"/>
    <col min="13" max="13" width="7.109375" style="29" hidden="1" customWidth="1"/>
    <col min="14" max="14" width="7" style="29" hidden="1" customWidth="1"/>
    <col min="15" max="15" width="3.5546875" style="30" hidden="1" customWidth="1"/>
    <col min="16" max="16" width="12.6640625" style="30" hidden="1" customWidth="1"/>
    <col min="17" max="19" width="11.33203125" style="29" hidden="1" customWidth="1"/>
    <col min="20" max="20" width="10.5546875" style="33" hidden="1" customWidth="1"/>
    <col min="21" max="21" width="10.33203125" style="33" hidden="1" customWidth="1"/>
    <col min="22" max="22" width="5.6640625" style="33" hidden="1" customWidth="1"/>
    <col min="23" max="23" width="9.109375" style="29" hidden="1" customWidth="1"/>
    <col min="24" max="25" width="11.88671875" style="34" hidden="1" customWidth="1"/>
    <col min="26" max="26" width="7.5546875" style="27" hidden="1" customWidth="1"/>
    <col min="27" max="27" width="12.6640625" style="27" hidden="1" customWidth="1"/>
    <col min="28" max="28" width="4.33203125" style="30" hidden="1" customWidth="1"/>
    <col min="29" max="30" width="2.6640625" style="30" hidden="1" customWidth="1"/>
    <col min="31" max="34" width="9.109375" style="35" hidden="1" customWidth="1"/>
    <col min="35" max="35" width="9.109375" style="4" customWidth="1"/>
    <col min="36" max="37" width="9.109375" style="4" hidden="1" customWidth="1"/>
    <col min="38" max="1024" width="9" style="36"/>
  </cols>
  <sheetData>
    <row r="1" spans="1:37" s="4" customFormat="1" ht="12.75" customHeight="1">
      <c r="A1" s="8" t="s">
        <v>67</v>
      </c>
      <c r="G1" s="5"/>
      <c r="I1" s="8" t="s">
        <v>68</v>
      </c>
      <c r="J1" s="5"/>
      <c r="K1" s="6"/>
      <c r="Q1" s="7"/>
      <c r="R1" s="7"/>
      <c r="S1" s="7"/>
      <c r="X1" s="34"/>
      <c r="Y1" s="34"/>
      <c r="Z1" s="52" t="s">
        <v>2</v>
      </c>
      <c r="AA1" s="52" t="s">
        <v>3</v>
      </c>
      <c r="AB1" s="1" t="s">
        <v>4</v>
      </c>
      <c r="AC1" s="1" t="s">
        <v>5</v>
      </c>
      <c r="AD1" s="1" t="s">
        <v>6</v>
      </c>
      <c r="AE1" s="53" t="s">
        <v>7</v>
      </c>
      <c r="AF1" s="54" t="s">
        <v>8</v>
      </c>
    </row>
    <row r="2" spans="1:37" s="4" customFormat="1" ht="10.199999999999999">
      <c r="A2" s="8" t="s">
        <v>69</v>
      </c>
      <c r="G2" s="5"/>
      <c r="H2" s="37"/>
      <c r="I2" s="8" t="s">
        <v>70</v>
      </c>
      <c r="J2" s="5"/>
      <c r="K2" s="6"/>
      <c r="Q2" s="7"/>
      <c r="R2" s="7"/>
      <c r="S2" s="7"/>
      <c r="X2" s="34"/>
      <c r="Y2" s="34"/>
      <c r="Z2" s="52" t="s">
        <v>9</v>
      </c>
      <c r="AA2" s="3" t="s">
        <v>10</v>
      </c>
      <c r="AB2" s="2" t="s">
        <v>11</v>
      </c>
      <c r="AC2" s="2"/>
      <c r="AD2" s="3"/>
      <c r="AE2" s="53">
        <v>1</v>
      </c>
      <c r="AF2" s="55">
        <v>123.5</v>
      </c>
    </row>
    <row r="3" spans="1:37" s="4" customFormat="1" ht="10.199999999999999">
      <c r="A3" s="8" t="s">
        <v>71</v>
      </c>
      <c r="G3" s="5"/>
      <c r="I3" s="8" t="s">
        <v>146</v>
      </c>
      <c r="J3" s="5"/>
      <c r="K3" s="6"/>
      <c r="Q3" s="7"/>
      <c r="R3" s="7"/>
      <c r="S3" s="7"/>
      <c r="X3" s="34"/>
      <c r="Y3" s="34"/>
      <c r="Z3" s="52" t="s">
        <v>12</v>
      </c>
      <c r="AA3" s="3" t="s">
        <v>13</v>
      </c>
      <c r="AB3" s="2" t="s">
        <v>11</v>
      </c>
      <c r="AC3" s="2" t="s">
        <v>14</v>
      </c>
      <c r="AD3" s="3" t="s">
        <v>15</v>
      </c>
      <c r="AE3" s="53">
        <v>2</v>
      </c>
      <c r="AF3" s="56">
        <v>123.46</v>
      </c>
    </row>
    <row r="4" spans="1:37" s="4" customFormat="1" ht="10.199999999999999">
      <c r="Q4" s="7"/>
      <c r="R4" s="7"/>
      <c r="S4" s="7"/>
      <c r="X4" s="34"/>
      <c r="Y4" s="34"/>
      <c r="Z4" s="52" t="s">
        <v>16</v>
      </c>
      <c r="AA4" s="3" t="s">
        <v>17</v>
      </c>
      <c r="AB4" s="2" t="s">
        <v>11</v>
      </c>
      <c r="AC4" s="2"/>
      <c r="AD4" s="3"/>
      <c r="AE4" s="53">
        <v>3</v>
      </c>
      <c r="AF4" s="57">
        <v>123.45699999999999</v>
      </c>
    </row>
    <row r="5" spans="1:37" s="4" customFormat="1" ht="10.199999999999999">
      <c r="A5" s="8" t="s">
        <v>72</v>
      </c>
      <c r="Q5" s="7"/>
      <c r="R5" s="7"/>
      <c r="S5" s="7"/>
      <c r="X5" s="34"/>
      <c r="Y5" s="34"/>
      <c r="Z5" s="52" t="s">
        <v>18</v>
      </c>
      <c r="AA5" s="3" t="s">
        <v>13</v>
      </c>
      <c r="AB5" s="2" t="s">
        <v>11</v>
      </c>
      <c r="AC5" s="2" t="s">
        <v>14</v>
      </c>
      <c r="AD5" s="3" t="s">
        <v>15</v>
      </c>
      <c r="AE5" s="53">
        <v>4</v>
      </c>
      <c r="AF5" s="58">
        <v>123.4567</v>
      </c>
    </row>
    <row r="6" spans="1:37" s="4" customFormat="1" ht="10.199999999999999">
      <c r="A6" s="8"/>
      <c r="Q6" s="7"/>
      <c r="R6" s="7"/>
      <c r="S6" s="7"/>
      <c r="X6" s="34"/>
      <c r="Y6" s="34"/>
      <c r="Z6" s="37"/>
      <c r="AA6" s="37"/>
      <c r="AE6" s="53" t="s">
        <v>19</v>
      </c>
      <c r="AF6" s="56">
        <v>123.46</v>
      </c>
    </row>
    <row r="7" spans="1:37" s="4" customFormat="1" ht="10.199999999999999">
      <c r="A7" s="8"/>
      <c r="Q7" s="7"/>
      <c r="R7" s="7"/>
      <c r="S7" s="7"/>
      <c r="X7" s="34"/>
      <c r="Y7" s="34"/>
      <c r="Z7" s="37"/>
      <c r="AA7" s="37"/>
    </row>
    <row r="8" spans="1:37" s="4" customFormat="1" ht="13.8">
      <c r="A8" s="4" t="s">
        <v>73</v>
      </c>
      <c r="B8" s="38"/>
      <c r="C8" s="39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34"/>
      <c r="Y8" s="34"/>
      <c r="Z8" s="37"/>
      <c r="AA8" s="37"/>
      <c r="AE8" s="30"/>
      <c r="AF8" s="30"/>
      <c r="AG8" s="30"/>
      <c r="AH8" s="30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78" t="s">
        <v>30</v>
      </c>
      <c r="L9" s="78"/>
      <c r="M9" s="79" t="s">
        <v>31</v>
      </c>
      <c r="N9" s="79"/>
      <c r="O9" s="10" t="s">
        <v>1</v>
      </c>
      <c r="P9" s="41" t="s">
        <v>32</v>
      </c>
      <c r="Q9" s="10" t="s">
        <v>24</v>
      </c>
      <c r="R9" s="10" t="s">
        <v>24</v>
      </c>
      <c r="S9" s="41" t="s">
        <v>24</v>
      </c>
      <c r="T9" s="43" t="s">
        <v>33</v>
      </c>
      <c r="U9" s="44" t="s">
        <v>34</v>
      </c>
      <c r="V9" s="45" t="s">
        <v>35</v>
      </c>
      <c r="W9" s="10" t="s">
        <v>36</v>
      </c>
      <c r="X9" s="46" t="s">
        <v>22</v>
      </c>
      <c r="Y9" s="46" t="s">
        <v>22</v>
      </c>
      <c r="Z9" s="59" t="s">
        <v>37</v>
      </c>
      <c r="AA9" s="59" t="s">
        <v>38</v>
      </c>
      <c r="AB9" s="10" t="s">
        <v>35</v>
      </c>
      <c r="AC9" s="10" t="s">
        <v>39</v>
      </c>
      <c r="AD9" s="10" t="s">
        <v>40</v>
      </c>
      <c r="AE9" s="60" t="s">
        <v>41</v>
      </c>
      <c r="AF9" s="60" t="s">
        <v>42</v>
      </c>
      <c r="AG9" s="60" t="s">
        <v>24</v>
      </c>
      <c r="AH9" s="60" t="s">
        <v>43</v>
      </c>
      <c r="AJ9" s="4" t="s">
        <v>74</v>
      </c>
      <c r="AK9" s="4" t="s">
        <v>76</v>
      </c>
    </row>
    <row r="10" spans="1:37">
      <c r="A10" s="11" t="s">
        <v>44</v>
      </c>
      <c r="B10" s="11" t="s">
        <v>45</v>
      </c>
      <c r="C10" s="40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42" t="s">
        <v>26</v>
      </c>
      <c r="N10" s="11" t="s">
        <v>29</v>
      </c>
      <c r="O10" s="11" t="s">
        <v>51</v>
      </c>
      <c r="P10" s="42"/>
      <c r="Q10" s="11" t="s">
        <v>52</v>
      </c>
      <c r="R10" s="11" t="s">
        <v>53</v>
      </c>
      <c r="S10" s="42" t="s">
        <v>54</v>
      </c>
      <c r="T10" s="47" t="s">
        <v>55</v>
      </c>
      <c r="U10" s="48" t="s">
        <v>56</v>
      </c>
      <c r="V10" s="49" t="s">
        <v>57</v>
      </c>
      <c r="W10" s="50"/>
      <c r="X10" s="51" t="s">
        <v>58</v>
      </c>
      <c r="Y10" s="51"/>
      <c r="Z10" s="61" t="s">
        <v>59</v>
      </c>
      <c r="AA10" s="61" t="s">
        <v>44</v>
      </c>
      <c r="AB10" s="11" t="s">
        <v>60</v>
      </c>
      <c r="AC10" s="62"/>
      <c r="AD10" s="62"/>
      <c r="AE10" s="63"/>
      <c r="AF10" s="63"/>
      <c r="AG10" s="63"/>
      <c r="AH10" s="63"/>
      <c r="AJ10" s="4" t="s">
        <v>75</v>
      </c>
      <c r="AK10" s="4" t="s">
        <v>77</v>
      </c>
    </row>
    <row r="12" spans="1:37">
      <c r="B12" s="64" t="s">
        <v>78</v>
      </c>
    </row>
    <row r="13" spans="1:37">
      <c r="B13" s="27" t="s">
        <v>79</v>
      </c>
    </row>
    <row r="14" spans="1:37">
      <c r="A14" s="25">
        <v>1</v>
      </c>
      <c r="B14" s="26" t="s">
        <v>80</v>
      </c>
      <c r="C14" s="27" t="s">
        <v>81</v>
      </c>
      <c r="D14" s="28" t="s">
        <v>82</v>
      </c>
      <c r="E14" s="29">
        <v>1.746</v>
      </c>
      <c r="F14" s="30" t="s">
        <v>83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84</v>
      </c>
      <c r="V14" s="33" t="s">
        <v>66</v>
      </c>
      <c r="X14" s="65" t="s">
        <v>85</v>
      </c>
      <c r="Y14" s="65" t="s">
        <v>81</v>
      </c>
      <c r="Z14" s="27" t="s">
        <v>86</v>
      </c>
      <c r="AJ14" s="4" t="s">
        <v>87</v>
      </c>
      <c r="AK14" s="4" t="s">
        <v>88</v>
      </c>
    </row>
    <row r="15" spans="1:37">
      <c r="A15" s="25">
        <v>2</v>
      </c>
      <c r="B15" s="26" t="s">
        <v>80</v>
      </c>
      <c r="C15" s="27" t="s">
        <v>89</v>
      </c>
      <c r="D15" s="28" t="s">
        <v>90</v>
      </c>
      <c r="E15" s="29">
        <v>1.746</v>
      </c>
      <c r="F15" s="30" t="s">
        <v>83</v>
      </c>
      <c r="H15" s="31">
        <f>ROUND(E15*G15,2)</f>
        <v>0</v>
      </c>
      <c r="J15" s="31">
        <f>ROUND(E15*G15,2)</f>
        <v>0</v>
      </c>
      <c r="L15" s="32">
        <f>E15*K15</f>
        <v>0</v>
      </c>
      <c r="N15" s="29">
        <f>E15*M15</f>
        <v>0</v>
      </c>
      <c r="P15" s="30" t="s">
        <v>84</v>
      </c>
      <c r="V15" s="33" t="s">
        <v>66</v>
      </c>
      <c r="X15" s="65" t="s">
        <v>91</v>
      </c>
      <c r="Y15" s="65" t="s">
        <v>89</v>
      </c>
      <c r="Z15" s="27" t="s">
        <v>92</v>
      </c>
      <c r="AJ15" s="4" t="s">
        <v>87</v>
      </c>
      <c r="AK15" s="4" t="s">
        <v>88</v>
      </c>
    </row>
    <row r="16" spans="1:37">
      <c r="A16" s="25">
        <v>3</v>
      </c>
      <c r="B16" s="26" t="s">
        <v>80</v>
      </c>
      <c r="C16" s="27" t="s">
        <v>93</v>
      </c>
      <c r="D16" s="28" t="s">
        <v>94</v>
      </c>
      <c r="E16" s="29">
        <v>80</v>
      </c>
      <c r="F16" s="30" t="s">
        <v>95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84</v>
      </c>
      <c r="V16" s="33" t="s">
        <v>66</v>
      </c>
      <c r="X16" s="65" t="s">
        <v>96</v>
      </c>
      <c r="Y16" s="65" t="s">
        <v>93</v>
      </c>
      <c r="Z16" s="27" t="s">
        <v>92</v>
      </c>
      <c r="AJ16" s="4" t="s">
        <v>87</v>
      </c>
      <c r="AK16" s="4" t="s">
        <v>88</v>
      </c>
    </row>
    <row r="17" spans="1:37">
      <c r="D17" s="66" t="s">
        <v>97</v>
      </c>
      <c r="E17" s="67">
        <f>J17</f>
        <v>0</v>
      </c>
      <c r="H17" s="67">
        <f>SUM(H12:H16)</f>
        <v>0</v>
      </c>
      <c r="I17" s="67">
        <f>SUM(I12:I16)</f>
        <v>0</v>
      </c>
      <c r="J17" s="67">
        <f>SUM(J12:J16)</f>
        <v>0</v>
      </c>
      <c r="L17" s="68">
        <f>SUM(L12:L16)</f>
        <v>0</v>
      </c>
      <c r="N17" s="69">
        <f>SUM(N12:N16)</f>
        <v>0</v>
      </c>
      <c r="W17" s="29">
        <f>SUM(W12:W16)</f>
        <v>0</v>
      </c>
    </row>
    <row r="19" spans="1:37">
      <c r="B19" s="27" t="s">
        <v>98</v>
      </c>
    </row>
    <row r="20" spans="1:37">
      <c r="A20" s="25">
        <v>4</v>
      </c>
      <c r="B20" s="26" t="s">
        <v>99</v>
      </c>
      <c r="C20" s="27" t="s">
        <v>100</v>
      </c>
      <c r="D20" s="28" t="s">
        <v>101</v>
      </c>
      <c r="E20" s="29">
        <v>160</v>
      </c>
      <c r="F20" s="30" t="s">
        <v>102</v>
      </c>
      <c r="H20" s="31">
        <f>ROUND(E20*G20,2)</f>
        <v>0</v>
      </c>
      <c r="J20" s="31">
        <f>ROUND(E20*G20,2)</f>
        <v>0</v>
      </c>
      <c r="L20" s="32">
        <f>E20*K20</f>
        <v>0</v>
      </c>
      <c r="N20" s="29">
        <f>E20*M20</f>
        <v>0</v>
      </c>
      <c r="P20" s="30" t="s">
        <v>84</v>
      </c>
      <c r="V20" s="33" t="s">
        <v>66</v>
      </c>
      <c r="X20" s="65" t="s">
        <v>103</v>
      </c>
      <c r="Y20" s="65" t="s">
        <v>100</v>
      </c>
      <c r="Z20" s="27" t="s">
        <v>104</v>
      </c>
      <c r="AJ20" s="4" t="s">
        <v>87</v>
      </c>
      <c r="AK20" s="4" t="s">
        <v>88</v>
      </c>
    </row>
    <row r="21" spans="1:37">
      <c r="D21" s="70" t="s">
        <v>105</v>
      </c>
      <c r="E21" s="71"/>
      <c r="F21" s="72"/>
      <c r="G21" s="73"/>
      <c r="H21" s="73"/>
      <c r="I21" s="73"/>
      <c r="J21" s="73"/>
      <c r="K21" s="74"/>
      <c r="L21" s="74"/>
      <c r="M21" s="71"/>
      <c r="N21" s="71"/>
      <c r="O21" s="72"/>
      <c r="P21" s="72"/>
      <c r="Q21" s="71"/>
      <c r="R21" s="71"/>
      <c r="S21" s="71"/>
      <c r="T21" s="75"/>
      <c r="U21" s="75"/>
      <c r="V21" s="75" t="s">
        <v>0</v>
      </c>
      <c r="W21" s="71"/>
      <c r="X21" s="76"/>
    </row>
    <row r="22" spans="1:37">
      <c r="D22" s="70" t="s">
        <v>106</v>
      </c>
      <c r="E22" s="71"/>
      <c r="F22" s="72"/>
      <c r="G22" s="73"/>
      <c r="H22" s="73"/>
      <c r="I22" s="73"/>
      <c r="J22" s="73"/>
      <c r="K22" s="74"/>
      <c r="L22" s="74"/>
      <c r="M22" s="71"/>
      <c r="N22" s="71"/>
      <c r="O22" s="72"/>
      <c r="P22" s="72"/>
      <c r="Q22" s="71"/>
      <c r="R22" s="71"/>
      <c r="S22" s="71"/>
      <c r="T22" s="75"/>
      <c r="U22" s="75"/>
      <c r="V22" s="75" t="s">
        <v>0</v>
      </c>
      <c r="W22" s="71"/>
      <c r="X22" s="76"/>
    </row>
    <row r="23" spans="1:37">
      <c r="D23" s="66" t="s">
        <v>107</v>
      </c>
      <c r="E23" s="67">
        <f>J23</f>
        <v>0</v>
      </c>
      <c r="H23" s="67">
        <f>SUM(H19:H22)</f>
        <v>0</v>
      </c>
      <c r="I23" s="67">
        <f>SUM(I19:I22)</f>
        <v>0</v>
      </c>
      <c r="J23" s="67">
        <f>SUM(J19:J22)</f>
        <v>0</v>
      </c>
      <c r="L23" s="68">
        <f>SUM(L19:L22)</f>
        <v>0</v>
      </c>
      <c r="N23" s="69">
        <f>SUM(N19:N22)</f>
        <v>0</v>
      </c>
      <c r="W23" s="29">
        <f>SUM(W19:W22)</f>
        <v>0</v>
      </c>
    </row>
    <row r="25" spans="1:37">
      <c r="D25" s="66" t="s">
        <v>108</v>
      </c>
      <c r="E25" s="69">
        <f>J25</f>
        <v>0</v>
      </c>
      <c r="H25" s="67">
        <f>+H17+H23</f>
        <v>0</v>
      </c>
      <c r="I25" s="67">
        <f>+I17+I23</f>
        <v>0</v>
      </c>
      <c r="J25" s="67">
        <f>+J17+J23</f>
        <v>0</v>
      </c>
      <c r="L25" s="68">
        <f>+L17+L23</f>
        <v>0</v>
      </c>
      <c r="N25" s="69">
        <f>+N17+N23</f>
        <v>0</v>
      </c>
      <c r="W25" s="29">
        <f>+W17+W23</f>
        <v>0</v>
      </c>
    </row>
    <row r="27" spans="1:37">
      <c r="B27" s="64" t="s">
        <v>109</v>
      </c>
    </row>
    <row r="28" spans="1:37">
      <c r="B28" s="27" t="s">
        <v>110</v>
      </c>
    </row>
    <row r="29" spans="1:37">
      <c r="A29" s="25">
        <v>5</v>
      </c>
      <c r="B29" s="26" t="s">
        <v>111</v>
      </c>
      <c r="C29" s="27" t="s">
        <v>112</v>
      </c>
      <c r="D29" s="28" t="s">
        <v>113</v>
      </c>
      <c r="E29" s="29">
        <v>2312</v>
      </c>
      <c r="F29" s="30" t="s">
        <v>102</v>
      </c>
      <c r="H29" s="31">
        <f>ROUND(E29*G29,2)</f>
        <v>0</v>
      </c>
      <c r="J29" s="31">
        <f>ROUND(E29*G29,2)</f>
        <v>0</v>
      </c>
      <c r="K29" s="32">
        <v>2.1000000000000001E-4</v>
      </c>
      <c r="L29" s="32">
        <f>E29*K29</f>
        <v>0.48552000000000001</v>
      </c>
      <c r="N29" s="29">
        <f>E29*M29</f>
        <v>0</v>
      </c>
      <c r="P29" s="30" t="s">
        <v>84</v>
      </c>
      <c r="V29" s="33" t="s">
        <v>114</v>
      </c>
      <c r="X29" s="65" t="s">
        <v>115</v>
      </c>
      <c r="Y29" s="65" t="s">
        <v>112</v>
      </c>
      <c r="Z29" s="27" t="s">
        <v>116</v>
      </c>
      <c r="AJ29" s="4" t="s">
        <v>117</v>
      </c>
      <c r="AK29" s="4" t="s">
        <v>88</v>
      </c>
    </row>
    <row r="30" spans="1:37">
      <c r="D30" s="70" t="s">
        <v>118</v>
      </c>
      <c r="E30" s="71"/>
      <c r="F30" s="72"/>
      <c r="G30" s="73"/>
      <c r="H30" s="73"/>
      <c r="I30" s="73"/>
      <c r="J30" s="73"/>
      <c r="K30" s="74"/>
      <c r="L30" s="74"/>
      <c r="M30" s="71"/>
      <c r="N30" s="71"/>
      <c r="O30" s="72"/>
      <c r="P30" s="72"/>
      <c r="Q30" s="71"/>
      <c r="R30" s="71"/>
      <c r="S30" s="71"/>
      <c r="T30" s="75"/>
      <c r="U30" s="75"/>
      <c r="V30" s="75" t="s">
        <v>0</v>
      </c>
      <c r="W30" s="71"/>
      <c r="X30" s="76"/>
    </row>
    <row r="31" spans="1:37">
      <c r="D31" s="70" t="s">
        <v>119</v>
      </c>
      <c r="E31" s="71"/>
      <c r="F31" s="72"/>
      <c r="G31" s="73"/>
      <c r="H31" s="73"/>
      <c r="I31" s="73"/>
      <c r="J31" s="73"/>
      <c r="K31" s="74"/>
      <c r="L31" s="74"/>
      <c r="M31" s="71"/>
      <c r="N31" s="71"/>
      <c r="O31" s="72"/>
      <c r="P31" s="72"/>
      <c r="Q31" s="71"/>
      <c r="R31" s="71"/>
      <c r="S31" s="71"/>
      <c r="T31" s="75"/>
      <c r="U31" s="75"/>
      <c r="V31" s="75" t="s">
        <v>0</v>
      </c>
      <c r="W31" s="71"/>
      <c r="X31" s="76"/>
    </row>
    <row r="32" spans="1:37">
      <c r="A32" s="25">
        <v>6</v>
      </c>
      <c r="B32" s="26" t="s">
        <v>111</v>
      </c>
      <c r="C32" s="27" t="s">
        <v>120</v>
      </c>
      <c r="D32" s="28" t="s">
        <v>121</v>
      </c>
      <c r="E32" s="29">
        <v>230</v>
      </c>
      <c r="F32" s="30" t="s">
        <v>102</v>
      </c>
      <c r="H32" s="31">
        <f>ROUND(E32*G32,2)</f>
        <v>0</v>
      </c>
      <c r="J32" s="31">
        <f>ROUND(E32*G32,2)</f>
        <v>0</v>
      </c>
      <c r="K32" s="32">
        <v>2.1000000000000001E-4</v>
      </c>
      <c r="L32" s="32">
        <f>E32*K32</f>
        <v>4.8300000000000003E-2</v>
      </c>
      <c r="N32" s="29">
        <f>E32*M32</f>
        <v>0</v>
      </c>
      <c r="P32" s="30" t="s">
        <v>84</v>
      </c>
      <c r="V32" s="33" t="s">
        <v>114</v>
      </c>
      <c r="X32" s="65" t="s">
        <v>122</v>
      </c>
      <c r="Y32" s="65" t="s">
        <v>120</v>
      </c>
      <c r="Z32" s="27" t="s">
        <v>116</v>
      </c>
      <c r="AJ32" s="4" t="s">
        <v>117</v>
      </c>
      <c r="AK32" s="4" t="s">
        <v>88</v>
      </c>
    </row>
    <row r="33" spans="1:37">
      <c r="D33" s="70" t="s">
        <v>123</v>
      </c>
      <c r="E33" s="71"/>
      <c r="F33" s="72"/>
      <c r="G33" s="73"/>
      <c r="H33" s="73"/>
      <c r="I33" s="73"/>
      <c r="J33" s="73"/>
      <c r="K33" s="74"/>
      <c r="L33" s="74"/>
      <c r="M33" s="71"/>
      <c r="N33" s="71"/>
      <c r="O33" s="72"/>
      <c r="P33" s="72"/>
      <c r="Q33" s="71"/>
      <c r="R33" s="71"/>
      <c r="S33" s="71"/>
      <c r="T33" s="75"/>
      <c r="U33" s="75"/>
      <c r="V33" s="75" t="s">
        <v>0</v>
      </c>
      <c r="W33" s="71"/>
      <c r="X33" s="76"/>
    </row>
    <row r="34" spans="1:37">
      <c r="D34" s="70" t="s">
        <v>124</v>
      </c>
      <c r="E34" s="71"/>
      <c r="F34" s="72"/>
      <c r="G34" s="73"/>
      <c r="H34" s="73"/>
      <c r="I34" s="73"/>
      <c r="J34" s="73"/>
      <c r="K34" s="74"/>
      <c r="L34" s="74"/>
      <c r="M34" s="71"/>
      <c r="N34" s="71"/>
      <c r="O34" s="72"/>
      <c r="P34" s="72"/>
      <c r="Q34" s="71"/>
      <c r="R34" s="71"/>
      <c r="S34" s="71"/>
      <c r="T34" s="75"/>
      <c r="U34" s="75"/>
      <c r="V34" s="75" t="s">
        <v>0</v>
      </c>
      <c r="W34" s="71"/>
      <c r="X34" s="76"/>
    </row>
    <row r="35" spans="1:37">
      <c r="D35" s="70" t="s">
        <v>125</v>
      </c>
      <c r="E35" s="71"/>
      <c r="F35" s="72"/>
      <c r="G35" s="73"/>
      <c r="H35" s="73"/>
      <c r="I35" s="73"/>
      <c r="J35" s="73"/>
      <c r="K35" s="74"/>
      <c r="L35" s="74"/>
      <c r="M35" s="71"/>
      <c r="N35" s="71"/>
      <c r="O35" s="72"/>
      <c r="P35" s="72"/>
      <c r="Q35" s="71"/>
      <c r="R35" s="71"/>
      <c r="S35" s="71"/>
      <c r="T35" s="75"/>
      <c r="U35" s="75"/>
      <c r="V35" s="75" t="s">
        <v>0</v>
      </c>
      <c r="W35" s="71"/>
      <c r="X35" s="76"/>
    </row>
    <row r="36" spans="1:37">
      <c r="A36" s="25">
        <v>7</v>
      </c>
      <c r="B36" s="26" t="s">
        <v>111</v>
      </c>
      <c r="C36" s="27" t="s">
        <v>126</v>
      </c>
      <c r="D36" s="28" t="s">
        <v>127</v>
      </c>
      <c r="E36" s="29">
        <v>80</v>
      </c>
      <c r="F36" s="30" t="s">
        <v>102</v>
      </c>
      <c r="H36" s="31">
        <f>ROUND(E36*G36,2)</f>
        <v>0</v>
      </c>
      <c r="J36" s="31">
        <f>ROUND(E36*G36,2)</f>
        <v>0</v>
      </c>
      <c r="K36" s="32">
        <v>2.1000000000000001E-4</v>
      </c>
      <c r="L36" s="32">
        <f>E36*K36</f>
        <v>1.6800000000000002E-2</v>
      </c>
      <c r="N36" s="29">
        <f>E36*M36</f>
        <v>0</v>
      </c>
      <c r="P36" s="30" t="s">
        <v>84</v>
      </c>
      <c r="V36" s="33" t="s">
        <v>114</v>
      </c>
      <c r="X36" s="65" t="s">
        <v>128</v>
      </c>
      <c r="Y36" s="65" t="s">
        <v>126</v>
      </c>
      <c r="Z36" s="27" t="s">
        <v>116</v>
      </c>
      <c r="AJ36" s="4" t="s">
        <v>117</v>
      </c>
      <c r="AK36" s="4" t="s">
        <v>88</v>
      </c>
    </row>
    <row r="37" spans="1:37">
      <c r="D37" s="70" t="s">
        <v>129</v>
      </c>
      <c r="E37" s="71"/>
      <c r="F37" s="72"/>
      <c r="G37" s="73"/>
      <c r="H37" s="73"/>
      <c r="I37" s="73"/>
      <c r="J37" s="73"/>
      <c r="K37" s="74"/>
      <c r="L37" s="74"/>
      <c r="M37" s="71"/>
      <c r="N37" s="71"/>
      <c r="O37" s="72"/>
      <c r="P37" s="72"/>
      <c r="Q37" s="71"/>
      <c r="R37" s="71"/>
      <c r="S37" s="71"/>
      <c r="T37" s="75"/>
      <c r="U37" s="75"/>
      <c r="V37" s="75" t="s">
        <v>0</v>
      </c>
      <c r="W37" s="71"/>
      <c r="X37" s="76"/>
    </row>
    <row r="38" spans="1:37">
      <c r="A38" s="25">
        <v>8</v>
      </c>
      <c r="B38" s="26" t="s">
        <v>111</v>
      </c>
      <c r="C38" s="27" t="s">
        <v>130</v>
      </c>
      <c r="D38" s="28" t="s">
        <v>131</v>
      </c>
      <c r="E38" s="29">
        <v>31.843</v>
      </c>
      <c r="F38" s="30" t="s">
        <v>83</v>
      </c>
      <c r="H38" s="31">
        <f>ROUND(E38*G38,2)</f>
        <v>0</v>
      </c>
      <c r="J38" s="31">
        <f>ROUND(E38*G38,2)</f>
        <v>0</v>
      </c>
      <c r="K38" s="32">
        <v>2.2040000000000001E-2</v>
      </c>
      <c r="L38" s="32">
        <f>E38*K38</f>
        <v>0.70181972000000004</v>
      </c>
      <c r="N38" s="29">
        <f>E38*M38</f>
        <v>0</v>
      </c>
      <c r="P38" s="30" t="s">
        <v>84</v>
      </c>
      <c r="V38" s="33" t="s">
        <v>114</v>
      </c>
      <c r="X38" s="65" t="s">
        <v>132</v>
      </c>
      <c r="Y38" s="65" t="s">
        <v>130</v>
      </c>
      <c r="Z38" s="27" t="s">
        <v>116</v>
      </c>
      <c r="AJ38" s="4" t="s">
        <v>117</v>
      </c>
      <c r="AK38" s="4" t="s">
        <v>88</v>
      </c>
    </row>
    <row r="39" spans="1:37">
      <c r="A39" s="25">
        <v>9</v>
      </c>
      <c r="B39" s="26" t="s">
        <v>133</v>
      </c>
      <c r="C39" s="27" t="s">
        <v>134</v>
      </c>
      <c r="D39" s="28" t="s">
        <v>135</v>
      </c>
      <c r="E39" s="29">
        <v>33.435000000000002</v>
      </c>
      <c r="F39" s="30" t="s">
        <v>83</v>
      </c>
      <c r="I39" s="31">
        <f>ROUND(E39*G39,2)</f>
        <v>0</v>
      </c>
      <c r="J39" s="31">
        <f>ROUND(E39*G39,2)</f>
        <v>0</v>
      </c>
      <c r="L39" s="32">
        <f>E39*K39</f>
        <v>0</v>
      </c>
      <c r="N39" s="29">
        <f>E39*M39</f>
        <v>0</v>
      </c>
      <c r="P39" s="30" t="s">
        <v>84</v>
      </c>
      <c r="V39" s="33" t="s">
        <v>65</v>
      </c>
      <c r="X39" s="65" t="s">
        <v>134</v>
      </c>
      <c r="Y39" s="65" t="s">
        <v>134</v>
      </c>
      <c r="Z39" s="27" t="s">
        <v>136</v>
      </c>
      <c r="AA39" s="27" t="s">
        <v>84</v>
      </c>
      <c r="AJ39" s="4" t="s">
        <v>137</v>
      </c>
      <c r="AK39" s="4" t="s">
        <v>88</v>
      </c>
    </row>
    <row r="40" spans="1:37">
      <c r="A40" s="25">
        <v>10</v>
      </c>
      <c r="B40" s="26" t="s">
        <v>111</v>
      </c>
      <c r="C40" s="27" t="s">
        <v>138</v>
      </c>
      <c r="D40" s="28" t="s">
        <v>139</v>
      </c>
      <c r="F40" s="30" t="s">
        <v>51</v>
      </c>
      <c r="H40" s="31">
        <f>ROUND(E40*G40,2)</f>
        <v>0</v>
      </c>
      <c r="J40" s="31">
        <f>ROUND(E40*G40,2)</f>
        <v>0</v>
      </c>
      <c r="L40" s="32">
        <f>E40*K40</f>
        <v>0</v>
      </c>
      <c r="N40" s="29">
        <f>E40*M40</f>
        <v>0</v>
      </c>
      <c r="P40" s="30" t="s">
        <v>84</v>
      </c>
      <c r="V40" s="33" t="s">
        <v>114</v>
      </c>
      <c r="X40" s="65" t="s">
        <v>140</v>
      </c>
      <c r="Y40" s="65" t="s">
        <v>138</v>
      </c>
      <c r="Z40" s="27" t="s">
        <v>116</v>
      </c>
      <c r="AJ40" s="4" t="s">
        <v>117</v>
      </c>
      <c r="AK40" s="4" t="s">
        <v>88</v>
      </c>
    </row>
    <row r="41" spans="1:37">
      <c r="D41" s="66" t="s">
        <v>141</v>
      </c>
      <c r="E41" s="67">
        <f>J41</f>
        <v>0</v>
      </c>
      <c r="H41" s="67">
        <f>SUM(H27:H40)</f>
        <v>0</v>
      </c>
      <c r="I41" s="67">
        <f>SUM(I27:I40)</f>
        <v>0</v>
      </c>
      <c r="J41" s="67">
        <f>SUM(J27:J40)</f>
        <v>0</v>
      </c>
      <c r="L41" s="68">
        <f>SUM(L27:L40)</f>
        <v>1.2524397199999999</v>
      </c>
      <c r="N41" s="69">
        <f>SUM(N27:N40)</f>
        <v>0</v>
      </c>
      <c r="W41" s="29">
        <f>SUM(W27:W40)</f>
        <v>0</v>
      </c>
    </row>
    <row r="43" spans="1:37">
      <c r="D43" s="66" t="s">
        <v>142</v>
      </c>
      <c r="E43" s="67">
        <f>J43</f>
        <v>0</v>
      </c>
      <c r="H43" s="67">
        <f>+H41</f>
        <v>0</v>
      </c>
      <c r="I43" s="67">
        <f>+I41</f>
        <v>0</v>
      </c>
      <c r="J43" s="67">
        <f>+J41</f>
        <v>0</v>
      </c>
      <c r="L43" s="68">
        <f>+L41</f>
        <v>1.2524397199999999</v>
      </c>
      <c r="N43" s="69">
        <f>+N41</f>
        <v>0</v>
      </c>
      <c r="W43" s="29">
        <f>+W41</f>
        <v>0</v>
      </c>
    </row>
    <row r="45" spans="1:37">
      <c r="D45" s="77" t="s">
        <v>143</v>
      </c>
      <c r="E45" s="67">
        <f>J45</f>
        <v>0</v>
      </c>
      <c r="H45" s="67">
        <f>+H25+H43</f>
        <v>0</v>
      </c>
      <c r="I45" s="67">
        <f>+I25+I43</f>
        <v>0</v>
      </c>
      <c r="J45" s="67">
        <f>+J25+J43</f>
        <v>0</v>
      </c>
      <c r="L45" s="68">
        <f>+L25+L43</f>
        <v>1.2524397199999999</v>
      </c>
      <c r="N45" s="69">
        <f>+N25+N43</f>
        <v>0</v>
      </c>
      <c r="W45" s="29">
        <f>+W25+W43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MJ10"/>
  <sheetViews>
    <sheetView showGridLines="0" workbookViewId="0">
      <pane ySplit="10" topLeftCell="A11" activePane="bottomLeft" state="frozen"/>
      <selection pane="bottomLeft" activeCell="D3" sqref="D3"/>
    </sheetView>
  </sheetViews>
  <sheetFormatPr defaultColWidth="9.109375" defaultRowHeight="13.2"/>
  <cols>
    <col min="1" max="1" width="15.6640625" style="12" customWidth="1"/>
    <col min="2" max="3" width="45.6640625" style="12" customWidth="1"/>
    <col min="4" max="4" width="11.33203125" style="13" customWidth="1"/>
    <col min="5" max="1024" width="9.109375" style="4"/>
  </cols>
  <sheetData>
    <row r="1" spans="1:6">
      <c r="A1" s="14" t="s">
        <v>67</v>
      </c>
      <c r="B1" s="15"/>
      <c r="C1" s="15"/>
      <c r="D1" s="16" t="s">
        <v>144</v>
      </c>
    </row>
    <row r="2" spans="1:6">
      <c r="A2" s="14" t="s">
        <v>69</v>
      </c>
      <c r="B2" s="15"/>
      <c r="C2" s="15"/>
      <c r="D2" s="16" t="s">
        <v>70</v>
      </c>
    </row>
    <row r="3" spans="1:6">
      <c r="A3" s="14" t="s">
        <v>71</v>
      </c>
      <c r="B3" s="15"/>
      <c r="C3" s="15"/>
      <c r="D3" s="16" t="s">
        <v>146</v>
      </c>
    </row>
    <row r="4" spans="1:6">
      <c r="A4" s="15"/>
      <c r="B4" s="15"/>
      <c r="C4" s="15"/>
      <c r="D4" s="15"/>
    </row>
    <row r="5" spans="1:6">
      <c r="A5" s="14" t="s">
        <v>72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73</v>
      </c>
      <c r="B8" s="17"/>
      <c r="C8" s="18"/>
      <c r="D8" s="19"/>
    </row>
    <row r="9" spans="1:6">
      <c r="A9" s="20" t="s">
        <v>61</v>
      </c>
      <c r="B9" s="20" t="s">
        <v>62</v>
      </c>
      <c r="C9" s="20" t="s">
        <v>63</v>
      </c>
      <c r="D9" s="21" t="s">
        <v>64</v>
      </c>
      <c r="F9" s="4" t="s">
        <v>145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jablonovsky</cp:lastModifiedBy>
  <cp:revision>2</cp:revision>
  <cp:lastPrinted>2019-05-20T14:23:00Z</cp:lastPrinted>
  <dcterms:created xsi:type="dcterms:W3CDTF">1999-04-06T07:39:00Z</dcterms:created>
  <dcterms:modified xsi:type="dcterms:W3CDTF">2021-08-30T13:16:43Z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