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0" windowWidth="23256" windowHeight="13176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82" i="3"/>
  <c r="E82"/>
  <c r="N82"/>
  <c r="L82"/>
  <c r="J82"/>
  <c r="I82"/>
  <c r="H82"/>
  <c r="W80"/>
  <c r="E80"/>
  <c r="N80"/>
  <c r="L80"/>
  <c r="J80"/>
  <c r="I80"/>
  <c r="H80"/>
  <c r="W78"/>
  <c r="E78"/>
  <c r="N78"/>
  <c r="L78"/>
  <c r="J78"/>
  <c r="I78"/>
  <c r="H78"/>
  <c r="N77"/>
  <c r="L77"/>
  <c r="J77"/>
  <c r="H77"/>
  <c r="N75"/>
  <c r="L75"/>
  <c r="J75"/>
  <c r="H75"/>
  <c r="N74"/>
  <c r="L74"/>
  <c r="J74"/>
  <c r="H74"/>
  <c r="N72"/>
  <c r="L72"/>
  <c r="J72"/>
  <c r="H72"/>
  <c r="N71"/>
  <c r="L71"/>
  <c r="J71"/>
  <c r="H71"/>
  <c r="N69"/>
  <c r="L69"/>
  <c r="J69"/>
  <c r="H69"/>
  <c r="N66"/>
  <c r="L66"/>
  <c r="J66"/>
  <c r="H66"/>
  <c r="N65"/>
  <c r="L65"/>
  <c r="J65"/>
  <c r="H65"/>
  <c r="N64"/>
  <c r="L64"/>
  <c r="J64"/>
  <c r="H64"/>
  <c r="N61"/>
  <c r="L61"/>
  <c r="J61"/>
  <c r="H61"/>
  <c r="N60"/>
  <c r="L60"/>
  <c r="J60"/>
  <c r="H60"/>
  <c r="N58"/>
  <c r="L58"/>
  <c r="J58"/>
  <c r="H58"/>
  <c r="N57"/>
  <c r="L57"/>
  <c r="J57"/>
  <c r="H57"/>
  <c r="N55"/>
  <c r="L55"/>
  <c r="J55"/>
  <c r="H55"/>
  <c r="W52"/>
  <c r="E52"/>
  <c r="N52"/>
  <c r="L52"/>
  <c r="J52"/>
  <c r="I52"/>
  <c r="H52"/>
  <c r="N50"/>
  <c r="L50"/>
  <c r="J50"/>
  <c r="H50"/>
  <c r="N48"/>
  <c r="L48"/>
  <c r="J48"/>
  <c r="H48"/>
  <c r="N46"/>
  <c r="L46"/>
  <c r="J46"/>
  <c r="H46"/>
  <c r="W43"/>
  <c r="E43"/>
  <c r="N43"/>
  <c r="L43"/>
  <c r="J43"/>
  <c r="I43"/>
  <c r="H43"/>
  <c r="N41"/>
  <c r="L41"/>
  <c r="J41"/>
  <c r="H41"/>
  <c r="W38"/>
  <c r="E38"/>
  <c r="N38"/>
  <c r="L38"/>
  <c r="J38"/>
  <c r="I38"/>
  <c r="H38"/>
  <c r="N36"/>
  <c r="L36"/>
  <c r="J36"/>
  <c r="H36"/>
  <c r="W33"/>
  <c r="E33"/>
  <c r="N33"/>
  <c r="L33"/>
  <c r="J33"/>
  <c r="I33"/>
  <c r="H33"/>
  <c r="N32"/>
  <c r="L32"/>
  <c r="J32"/>
  <c r="H32"/>
  <c r="N31"/>
  <c r="L31"/>
  <c r="J31"/>
  <c r="H31"/>
  <c r="W28"/>
  <c r="E28"/>
  <c r="N28"/>
  <c r="L28"/>
  <c r="J28"/>
  <c r="I28"/>
  <c r="H28"/>
  <c r="N26"/>
  <c r="L26"/>
  <c r="J26"/>
  <c r="H26"/>
  <c r="N23"/>
  <c r="L23"/>
  <c r="J23"/>
  <c r="H23"/>
  <c r="N20"/>
  <c r="L20"/>
  <c r="J20"/>
  <c r="H20"/>
  <c r="N19"/>
  <c r="L19"/>
  <c r="J19"/>
  <c r="H19"/>
  <c r="N18"/>
  <c r="L18"/>
  <c r="J18"/>
  <c r="H18"/>
  <c r="W15"/>
  <c r="E15"/>
  <c r="N15"/>
  <c r="L15"/>
  <c r="J15"/>
  <c r="I15"/>
  <c r="H15"/>
  <c r="N14"/>
  <c r="L14"/>
  <c r="J14"/>
  <c r="H14"/>
  <c r="D8"/>
</calcChain>
</file>

<file path=xl/sharedStrings.xml><?xml version="1.0" encoding="utf-8"?>
<sst xmlns="http://schemas.openxmlformats.org/spreadsheetml/2006/main" count="455" uniqueCount="216">
  <si>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</si>
  <si>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</si>
  <si>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</si>
  <si>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</si>
  <si>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</si>
  <si>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</si>
  <si>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</si>
  <si>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</si>
  <si>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</si>
  <si>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</si>
  <si>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</si>
  <si>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</si>
  <si>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</si>
  <si>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</si>
  <si>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</si>
  <si>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</si>
  <si>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</si>
  <si>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</si>
  <si>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</si>
  <si>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</si>
  <si>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</si>
  <si>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</si>
  <si>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</si>
  <si>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</si>
  <si>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</si>
  <si>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</si>
  <si>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</si>
  <si>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</si>
  <si>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</si>
  <si>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</si>
  <si>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</si>
  <si>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</si>
  <si>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</si>
  <si>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</si>
  <si>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</si>
  <si>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</si>
  <si>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</si>
  <si>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</si>
  <si>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</si>
  <si>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</si>
  <si>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</si>
  <si>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</si>
  <si>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</si>
  <si>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</si>
  <si>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</si>
  <si>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</si>
  <si>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</si>
  <si>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</si>
  <si>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</si>
  <si>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</si>
  <si>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</si>
  <si>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</si>
  <si>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</si>
  <si>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</si>
  <si>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</si>
  <si>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</si>
  <si>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</si>
  <si>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</si>
  <si>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</si>
  <si>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</si>
  <si>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</si>
  <si>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</si>
  <si>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</si>
  <si>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</si>
  <si>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</si>
  <si>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</si>
  <si>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Odberateľ: Mesto Levoča </t>
  </si>
  <si>
    <t xml:space="preserve">Spracoval: Bakošová                                </t>
  </si>
  <si>
    <t xml:space="preserve">Projektant: PROJEKT.KANCELÁRIA ING.VÍT SVOBODA </t>
  </si>
  <si>
    <t xml:space="preserve">JKSO : </t>
  </si>
  <si>
    <t xml:space="preserve">Dodávateľ: Výberovým konaním </t>
  </si>
  <si>
    <t>Dátum: 08.04.2021</t>
  </si>
  <si>
    <t>Stavba : 2021-Odstránenie havárie hrad.múru pri Košickej bráne</t>
  </si>
  <si>
    <t>STAVEBNÁ FIRMA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</si>
  <si>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</si>
  <si>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</si>
  <si>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</si>
  <si>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</si>
  <si>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</si>
  <si>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</si>
  <si>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</si>
  <si>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182001122</t>
  </si>
  <si>
    <t>Plošná úprava terénu, nerovnosti do +-150 mm</t>
  </si>
  <si>
    <t>m2</t>
  </si>
  <si>
    <t xml:space="preserve">                    </t>
  </si>
  <si>
    <t>18200-1122</t>
  </si>
  <si>
    <t>45.11.21</t>
  </si>
  <si>
    <t>EK</t>
  </si>
  <si>
    <t>S</t>
  </si>
  <si>
    <t xml:space="preserve">1 - ZEMNE PRÁCE  spolu: </t>
  </si>
  <si>
    <t>2 - ZÁKLADY</t>
  </si>
  <si>
    <t>002</t>
  </si>
  <si>
    <t>289200002</t>
  </si>
  <si>
    <t>Podrezanie špár</t>
  </si>
  <si>
    <t>m</t>
  </si>
  <si>
    <t>28920-0002</t>
  </si>
  <si>
    <t>45.25.21</t>
  </si>
  <si>
    <t>289201111</t>
  </si>
  <si>
    <t>Vyklinovanie uvoľnených kameňov v murive riadk. kvádr.</t>
  </si>
  <si>
    <t>28920-1111</t>
  </si>
  <si>
    <t>289472214</t>
  </si>
  <si>
    <t>Škárovanie muriva jednovrstv. hĺbkové z lom. kameňa stredného</t>
  </si>
  <si>
    <t>28947-2214</t>
  </si>
  <si>
    <t>21+165 =   186,000</t>
  </si>
  <si>
    <t>24,6+17,6 "koruna =   42,200</t>
  </si>
  <si>
    <t>289901213</t>
  </si>
  <si>
    <t>Vyčist. trhlín š./hl. do 5/50 cm</t>
  </si>
  <si>
    <t>28990-1213</t>
  </si>
  <si>
    <t>18 "1 =   18,000</t>
  </si>
  <si>
    <t>27 "2 =   27,000</t>
  </si>
  <si>
    <t>289905213</t>
  </si>
  <si>
    <t>Úprava škár pre škárov. muriva z lom. kameňa hrub. uhladením</t>
  </si>
  <si>
    <t>28990-5213</t>
  </si>
  <si>
    <t>21+165+24,6 =   210,600</t>
  </si>
  <si>
    <t xml:space="preserve">2 - ZÁKLADY  spolu: </t>
  </si>
  <si>
    <t>3 - ZVISLÉ A KOMPLETNÉ KONŠTRUKCIE</t>
  </si>
  <si>
    <t>015</t>
  </si>
  <si>
    <t>327215132</t>
  </si>
  <si>
    <t>Murivo nadzákladové z lom. kameňa upraveného s vyškárovaním</t>
  </si>
  <si>
    <t>m3</t>
  </si>
  <si>
    <t>32721-5132</t>
  </si>
  <si>
    <t>45.25.50</t>
  </si>
  <si>
    <t>3272152PC</t>
  </si>
  <si>
    <t>Murivo nadzákladové z lom. kameňa vytriedeného</t>
  </si>
  <si>
    <t>32721-52PC</t>
  </si>
  <si>
    <t xml:space="preserve">3 - ZVISLÉ A KOMPLETNÉ KONŠTRUKCIE  spolu: </t>
  </si>
  <si>
    <t>4 - VODOROVNÉ KONŠTRUKCIE</t>
  </si>
  <si>
    <t>463211133</t>
  </si>
  <si>
    <t>Preloženie platní koruny múru z lomov.kameňa s vyplnením škár</t>
  </si>
  <si>
    <t>46321-1133</t>
  </si>
  <si>
    <t>24,6*0,25 =   6,150</t>
  </si>
  <si>
    <t xml:space="preserve">4 - VODOROVNÉ KONŠTRUKCIE  spolu: </t>
  </si>
  <si>
    <t>5 - KOMUNIKÁCIE</t>
  </si>
  <si>
    <t>221</t>
  </si>
  <si>
    <t>594411111</t>
  </si>
  <si>
    <t>Pultová koruna z lomového kameňa hr. do 250 mm do lôžka z cementovej malty</t>
  </si>
  <si>
    <t>59441-1111</t>
  </si>
  <si>
    <t>45.23.12</t>
  </si>
  <si>
    <t>17,6 "4 =   17,600</t>
  </si>
  <si>
    <t xml:space="preserve">5 - KOMUNIKÁCIE  spolu: </t>
  </si>
  <si>
    <t>6 - ÚPRAVY POVRCHOV, PODLAHY, VÝPLNE</t>
  </si>
  <si>
    <t>620901111</t>
  </si>
  <si>
    <t>Kamenárske opracovanie koruny múru</t>
  </si>
  <si>
    <t>62090-1111</t>
  </si>
  <si>
    <t>45.41.10</t>
  </si>
  <si>
    <t>24,6+17,6 =   42,200</t>
  </si>
  <si>
    <t>211</t>
  </si>
  <si>
    <t>622211111</t>
  </si>
  <si>
    <t>Čistenie muriva od machu a inej vegetácie</t>
  </si>
  <si>
    <t>62221-1111</t>
  </si>
  <si>
    <t>622211112</t>
  </si>
  <si>
    <t>Hydrofobizačný náter</t>
  </si>
  <si>
    <t>62221-1112</t>
  </si>
  <si>
    <t xml:space="preserve">6 - ÚPRAVY POVRCHOV, PODLAHY, VÝPLNE  spolu: </t>
  </si>
  <si>
    <t>9 - OSTATNÉ KONŠTRUKCIE A PRÁCE</t>
  </si>
  <si>
    <t>938902122</t>
  </si>
  <si>
    <t>Vyčistenie plôch tlakovou vodou</t>
  </si>
  <si>
    <t>93890-2122</t>
  </si>
  <si>
    <t>45.21.64</t>
  </si>
  <si>
    <t>003</t>
  </si>
  <si>
    <t>941941041</t>
  </si>
  <si>
    <t>Montáž lešenia ľahk. radového s podlahami š. do 1,2 m v. do 10 m</t>
  </si>
  <si>
    <t>94194-1041</t>
  </si>
  <si>
    <t>45.25.10</t>
  </si>
  <si>
    <t>941941192</t>
  </si>
  <si>
    <t>Príplatok za prvý a každý ďalší mesiac použitia lešenia k pol. -1032</t>
  </si>
  <si>
    <t>94194-1192</t>
  </si>
  <si>
    <t>288*2 =   576,000</t>
  </si>
  <si>
    <t>941941841</t>
  </si>
  <si>
    <t>Demontáž lešenia ľahk. radového s podlahami š. do 1,2 m v. do 10 m</t>
  </si>
  <si>
    <t>94194-1841</t>
  </si>
  <si>
    <t>013</t>
  </si>
  <si>
    <t>962022491</t>
  </si>
  <si>
    <t>Búranie muriva z kameňa na MC alebo otvorov nad 4 m2</t>
  </si>
  <si>
    <t>96202-2491</t>
  </si>
  <si>
    <t>45.11.11</t>
  </si>
  <si>
    <t>96,8 =   96,800</t>
  </si>
  <si>
    <t>17,6*0,2 =   3,520</t>
  </si>
  <si>
    <t>979017111</t>
  </si>
  <si>
    <t>Zvislé premiestnenie sute k miestu nakládky nosením do 3,5 m</t>
  </si>
  <si>
    <t>t</t>
  </si>
  <si>
    <t>97901-7111</t>
  </si>
  <si>
    <t>979021111</t>
  </si>
  <si>
    <t>Vyberanie kameňov zo sute s očist. a úpravou pre ďalšie použitie</t>
  </si>
  <si>
    <t>97902-1111</t>
  </si>
  <si>
    <t>979081111</t>
  </si>
  <si>
    <t>Odvoz sute a vybúraných hmôt na skládku do 1 km</t>
  </si>
  <si>
    <t>97908-1111</t>
  </si>
  <si>
    <t>29,8*1,6 =   47,680</t>
  </si>
  <si>
    <t>23*1,6 =   36,800</t>
  </si>
  <si>
    <t>979081121</t>
  </si>
  <si>
    <t>Odvoz sute a vybúraných hmôt na skládku každý ďalší 1 km</t>
  </si>
  <si>
    <t>97908-1121</t>
  </si>
  <si>
    <t>84,48*10 =   844,800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</si>
  <si>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</si>
  <si>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</si>
  <si>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</si>
  <si>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</si>
  <si>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</si>
  <si>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</si>
  <si>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250,8*2 =   501,600</t>
  </si>
  <si>
    <t>979092111</t>
  </si>
  <si>
    <t>Odstránenie uľahn. sute z priestora do 15 m2 hl. do 2 m ručne</t>
  </si>
  <si>
    <t>97909-2111</t>
  </si>
  <si>
    <t>979131413</t>
  </si>
  <si>
    <t>Poplatok za ulož.a znešk.stav.odp na urč.sklád.-hlušina a kamenivo "O"-ost.odpad</t>
  </si>
  <si>
    <t>97913-1413</t>
  </si>
  <si>
    <t>47,68+36,8 =   84,480</t>
  </si>
  <si>
    <t>998153131</t>
  </si>
  <si>
    <t>Presun hmôt pre múry a valy samostatné murov. alebo monol. v. do 20 m</t>
  </si>
  <si>
    <t>99815-3131</t>
  </si>
  <si>
    <t xml:space="preserve">9 - OSTATNÉ KONŠTRUKCIE A PRÁCE  spolu: </t>
  </si>
  <si>
    <t xml:space="preserve">PRÁCE A DODÁVKY HSV  spolu: </t>
  </si>
  <si>
    <t>Za rozpočet celkom</t>
  </si>
  <si>
    <t>Spracoval: Bakošová</t>
  </si>
  <si>
    <t>Figura</t>
  </si>
</sst>
</file>

<file path=xl/styles.xml><?xml version="1.0" encoding="utf-8"?>
<styleSheet xmlns="http://schemas.openxmlformats.org/spreadsheetml/2006/main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82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M1" sqref="M1:AH1048576"/>
    </sheetView>
  </sheetViews>
  <sheetFormatPr defaultColWidth="9" defaultRowHeight="13.2"/>
  <cols>
    <col min="1" max="1" width="6.6640625" style="25" customWidth="1"/>
    <col min="2" max="2" width="3.6640625" style="26" customWidth="1"/>
    <col min="3" max="3" width="13" style="27" customWidth="1"/>
    <col min="4" max="4" width="45.6640625" style="28" customWidth="1"/>
    <col min="5" max="5" width="11.33203125" style="29" customWidth="1"/>
    <col min="6" max="6" width="5.88671875" style="30" customWidth="1"/>
    <col min="7" max="7" width="8.6640625" style="31" customWidth="1"/>
    <col min="8" max="10" width="9.6640625" style="31" customWidth="1"/>
    <col min="11" max="11" width="7.44140625" style="32" customWidth="1"/>
    <col min="12" max="12" width="8.33203125" style="32" customWidth="1"/>
    <col min="13" max="13" width="7.109375" style="29" hidden="1" customWidth="1"/>
    <col min="14" max="14" width="7" style="29" hidden="1" customWidth="1"/>
    <col min="15" max="15" width="3.5546875" style="30" hidden="1" customWidth="1"/>
    <col min="16" max="16" width="12.6640625" style="30" hidden="1" customWidth="1"/>
    <col min="17" max="19" width="11.33203125" style="29" hidden="1" customWidth="1"/>
    <col min="20" max="20" width="10.5546875" style="33" hidden="1" customWidth="1"/>
    <col min="21" max="21" width="10.33203125" style="33" hidden="1" customWidth="1"/>
    <col min="22" max="22" width="5.6640625" style="33" hidden="1" customWidth="1"/>
    <col min="23" max="23" width="9.109375" style="29" hidden="1" customWidth="1"/>
    <col min="24" max="25" width="11.88671875" style="34" hidden="1" customWidth="1"/>
    <col min="26" max="26" width="7.5546875" style="27" hidden="1" customWidth="1"/>
    <col min="27" max="27" width="12.6640625" style="27" hidden="1" customWidth="1"/>
    <col min="28" max="28" width="4.33203125" style="30" hidden="1" customWidth="1"/>
    <col min="29" max="30" width="2.6640625" style="30" hidden="1" customWidth="1"/>
    <col min="31" max="34" width="9.109375" style="35" hidden="1" customWidth="1"/>
    <col min="35" max="35" width="9.109375" style="4" customWidth="1"/>
    <col min="36" max="37" width="9.109375" style="4" hidden="1" customWidth="1"/>
    <col min="38" max="1024" width="9" style="36"/>
  </cols>
  <sheetData>
    <row r="1" spans="1:37" s="4" customFormat="1" ht="12.75" customHeight="1">
      <c r="A1" s="8" t="s">
        <v>66</v>
      </c>
      <c r="G1" s="5"/>
      <c r="I1" s="8" t="s">
        <v>67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0.199999999999999">
      <c r="A2" s="8" t="s">
        <v>68</v>
      </c>
      <c r="G2" s="5"/>
      <c r="H2" s="37"/>
      <c r="I2" s="8" t="s">
        <v>69</v>
      </c>
      <c r="J2" s="5"/>
      <c r="K2" s="6"/>
      <c r="Q2" s="7"/>
      <c r="R2" s="7"/>
      <c r="S2" s="7"/>
      <c r="X2" s="34"/>
      <c r="Y2" s="34"/>
      <c r="Z2" s="52" t="s">
        <v>9</v>
      </c>
      <c r="AA2" s="3" t="s">
        <v>10</v>
      </c>
      <c r="AB2" s="2" t="s">
        <v>11</v>
      </c>
      <c r="AC2" s="2"/>
      <c r="AD2" s="3"/>
      <c r="AE2" s="53">
        <v>1</v>
      </c>
      <c r="AF2" s="55">
        <v>123.5</v>
      </c>
    </row>
    <row r="3" spans="1:37" s="4" customFormat="1" ht="10.199999999999999">
      <c r="A3" s="8" t="s">
        <v>70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12</v>
      </c>
      <c r="AA3" s="3" t="s">
        <v>13</v>
      </c>
      <c r="AB3" s="2" t="s">
        <v>11</v>
      </c>
      <c r="AC3" s="2" t="s">
        <v>14</v>
      </c>
      <c r="AD3" s="3" t="s">
        <v>15</v>
      </c>
      <c r="AE3" s="53">
        <v>2</v>
      </c>
      <c r="AF3" s="56">
        <v>123.46</v>
      </c>
    </row>
    <row r="4" spans="1:37" s="4" customFormat="1" ht="10.199999999999999">
      <c r="Q4" s="7"/>
      <c r="R4" s="7"/>
      <c r="S4" s="7"/>
      <c r="X4" s="34"/>
      <c r="Y4" s="34"/>
      <c r="Z4" s="52" t="s">
        <v>16</v>
      </c>
      <c r="AA4" s="3" t="s">
        <v>17</v>
      </c>
      <c r="AB4" s="2" t="s">
        <v>11</v>
      </c>
      <c r="AC4" s="2"/>
      <c r="AD4" s="3"/>
      <c r="AE4" s="53">
        <v>3</v>
      </c>
      <c r="AF4" s="57">
        <v>123.45699999999999</v>
      </c>
    </row>
    <row r="5" spans="1:37" s="4" customFormat="1" ht="10.199999999999999">
      <c r="A5" s="8" t="s">
        <v>72</v>
      </c>
      <c r="Q5" s="7"/>
      <c r="R5" s="7"/>
      <c r="S5" s="7"/>
      <c r="X5" s="34"/>
      <c r="Y5" s="34"/>
      <c r="Z5" s="52" t="s">
        <v>18</v>
      </c>
      <c r="AA5" s="3" t="s">
        <v>13</v>
      </c>
      <c r="AB5" s="2" t="s">
        <v>11</v>
      </c>
      <c r="AC5" s="2" t="s">
        <v>14</v>
      </c>
      <c r="AD5" s="3" t="s">
        <v>15</v>
      </c>
      <c r="AE5" s="53">
        <v>4</v>
      </c>
      <c r="AF5" s="58">
        <v>123.4567</v>
      </c>
    </row>
    <row r="6" spans="1:37" s="4" customFormat="1" ht="10.199999999999999">
      <c r="A6" s="8"/>
      <c r="Q6" s="7"/>
      <c r="R6" s="7"/>
      <c r="S6" s="7"/>
      <c r="X6" s="34"/>
      <c r="Y6" s="34"/>
      <c r="Z6" s="37"/>
      <c r="AA6" s="37"/>
      <c r="AE6" s="53" t="s">
        <v>19</v>
      </c>
      <c r="AF6" s="56">
        <v>123.46</v>
      </c>
    </row>
    <row r="7" spans="1:37" s="4" customFormat="1" ht="10.199999999999999">
      <c r="A7" s="8"/>
      <c r="Q7" s="7"/>
      <c r="R7" s="7"/>
      <c r="S7" s="7"/>
      <c r="X7" s="34"/>
      <c r="Y7" s="34"/>
      <c r="Z7" s="37"/>
      <c r="AA7" s="37"/>
    </row>
    <row r="8" spans="1:37" s="4" customFormat="1" ht="13.8">
      <c r="A8" s="4" t="s">
        <v>73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78" t="s">
        <v>30</v>
      </c>
      <c r="L9" s="78"/>
      <c r="M9" s="79" t="s">
        <v>31</v>
      </c>
      <c r="N9" s="79"/>
      <c r="O9" s="10" t="s">
        <v>1</v>
      </c>
      <c r="P9" s="41" t="s">
        <v>32</v>
      </c>
      <c r="Q9" s="10" t="s">
        <v>24</v>
      </c>
      <c r="R9" s="10" t="s">
        <v>24</v>
      </c>
      <c r="S9" s="41" t="s">
        <v>24</v>
      </c>
      <c r="T9" s="43" t="s">
        <v>33</v>
      </c>
      <c r="U9" s="44" t="s">
        <v>34</v>
      </c>
      <c r="V9" s="45" t="s">
        <v>35</v>
      </c>
      <c r="W9" s="10" t="s">
        <v>36</v>
      </c>
      <c r="X9" s="46" t="s">
        <v>22</v>
      </c>
      <c r="Y9" s="46" t="s">
        <v>22</v>
      </c>
      <c r="Z9" s="59" t="s">
        <v>37</v>
      </c>
      <c r="AA9" s="59" t="s">
        <v>38</v>
      </c>
      <c r="AB9" s="10" t="s">
        <v>35</v>
      </c>
      <c r="AC9" s="10" t="s">
        <v>39</v>
      </c>
      <c r="AD9" s="10" t="s">
        <v>40</v>
      </c>
      <c r="AE9" s="60" t="s">
        <v>41</v>
      </c>
      <c r="AF9" s="60" t="s">
        <v>42</v>
      </c>
      <c r="AG9" s="60" t="s">
        <v>24</v>
      </c>
      <c r="AH9" s="60" t="s">
        <v>43</v>
      </c>
      <c r="AJ9" s="4" t="s">
        <v>74</v>
      </c>
      <c r="AK9" s="4" t="s">
        <v>76</v>
      </c>
    </row>
    <row r="10" spans="1:37">
      <c r="A10" s="11" t="s">
        <v>44</v>
      </c>
      <c r="B10" s="11" t="s">
        <v>45</v>
      </c>
      <c r="C10" s="40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42" t="s">
        <v>26</v>
      </c>
      <c r="N10" s="11" t="s">
        <v>29</v>
      </c>
      <c r="O10" s="11" t="s">
        <v>51</v>
      </c>
      <c r="P10" s="42"/>
      <c r="Q10" s="11" t="s">
        <v>52</v>
      </c>
      <c r="R10" s="11" t="s">
        <v>53</v>
      </c>
      <c r="S10" s="42" t="s">
        <v>54</v>
      </c>
      <c r="T10" s="47" t="s">
        <v>55</v>
      </c>
      <c r="U10" s="48" t="s">
        <v>56</v>
      </c>
      <c r="V10" s="49" t="s">
        <v>57</v>
      </c>
      <c r="W10" s="50"/>
      <c r="X10" s="51" t="s">
        <v>58</v>
      </c>
      <c r="Y10" s="51"/>
      <c r="Z10" s="61" t="s">
        <v>59</v>
      </c>
      <c r="AA10" s="61" t="s">
        <v>44</v>
      </c>
      <c r="AB10" s="11" t="s">
        <v>60</v>
      </c>
      <c r="AC10" s="62"/>
      <c r="AD10" s="62"/>
      <c r="AE10" s="63"/>
      <c r="AF10" s="63"/>
      <c r="AG10" s="63"/>
      <c r="AH10" s="63"/>
      <c r="AJ10" s="4" t="s">
        <v>75</v>
      </c>
      <c r="AK10" s="4" t="s">
        <v>77</v>
      </c>
    </row>
    <row r="12" spans="1:37">
      <c r="B12" s="64" t="s">
        <v>78</v>
      </c>
    </row>
    <row r="13" spans="1:37">
      <c r="B13" s="27" t="s">
        <v>79</v>
      </c>
    </row>
    <row r="14" spans="1:37">
      <c r="A14" s="25">
        <v>1</v>
      </c>
      <c r="B14" s="26" t="s">
        <v>80</v>
      </c>
      <c r="C14" s="27" t="s">
        <v>81</v>
      </c>
      <c r="D14" s="28" t="s">
        <v>82</v>
      </c>
      <c r="E14" s="29">
        <v>600</v>
      </c>
      <c r="F14" s="30" t="s">
        <v>83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84</v>
      </c>
      <c r="V14" s="33" t="s">
        <v>65</v>
      </c>
      <c r="X14" s="65" t="s">
        <v>85</v>
      </c>
      <c r="Y14" s="65" t="s">
        <v>81</v>
      </c>
      <c r="Z14" s="27" t="s">
        <v>86</v>
      </c>
      <c r="AJ14" s="4" t="s">
        <v>87</v>
      </c>
      <c r="AK14" s="4" t="s">
        <v>88</v>
      </c>
    </row>
    <row r="15" spans="1:37">
      <c r="D15" s="66" t="s">
        <v>89</v>
      </c>
      <c r="E15" s="67">
        <f>J15</f>
        <v>0</v>
      </c>
      <c r="H15" s="67">
        <f>SUM(H12:H14)</f>
        <v>0</v>
      </c>
      <c r="I15" s="67">
        <f>SUM(I12:I14)</f>
        <v>0</v>
      </c>
      <c r="J15" s="67">
        <f>SUM(J12:J14)</f>
        <v>0</v>
      </c>
      <c r="L15" s="68">
        <f>SUM(L12:L14)</f>
        <v>0</v>
      </c>
      <c r="N15" s="69">
        <f>SUM(N12:N14)</f>
        <v>0</v>
      </c>
      <c r="W15" s="29">
        <f>SUM(W12:W14)</f>
        <v>0</v>
      </c>
    </row>
    <row r="17" spans="1:37">
      <c r="B17" s="27" t="s">
        <v>90</v>
      </c>
    </row>
    <row r="18" spans="1:37">
      <c r="A18" s="25">
        <v>2</v>
      </c>
      <c r="B18" s="26" t="s">
        <v>91</v>
      </c>
      <c r="C18" s="27" t="s">
        <v>92</v>
      </c>
      <c r="D18" s="28" t="s">
        <v>93</v>
      </c>
      <c r="E18" s="29">
        <v>45</v>
      </c>
      <c r="F18" s="30" t="s">
        <v>94</v>
      </c>
      <c r="H18" s="31">
        <f>ROUND(E18*G18,2)</f>
        <v>0</v>
      </c>
      <c r="J18" s="31">
        <f>ROUND(E18*G18,2)</f>
        <v>0</v>
      </c>
      <c r="K18" s="32">
        <v>7.9600000000000001E-3</v>
      </c>
      <c r="L18" s="32">
        <f>E18*K18</f>
        <v>0.35820000000000002</v>
      </c>
      <c r="N18" s="29">
        <f>E18*M18</f>
        <v>0</v>
      </c>
      <c r="P18" s="30" t="s">
        <v>84</v>
      </c>
      <c r="V18" s="33" t="s">
        <v>65</v>
      </c>
      <c r="X18" s="65" t="s">
        <v>95</v>
      </c>
      <c r="Y18" s="65" t="s">
        <v>92</v>
      </c>
      <c r="Z18" s="27" t="s">
        <v>96</v>
      </c>
      <c r="AJ18" s="4" t="s">
        <v>87</v>
      </c>
      <c r="AK18" s="4" t="s">
        <v>88</v>
      </c>
    </row>
    <row r="19" spans="1:37">
      <c r="A19" s="25">
        <v>3</v>
      </c>
      <c r="B19" s="26" t="s">
        <v>91</v>
      </c>
      <c r="C19" s="27" t="s">
        <v>97</v>
      </c>
      <c r="D19" s="28" t="s">
        <v>98</v>
      </c>
      <c r="E19" s="29">
        <v>165</v>
      </c>
      <c r="F19" s="30" t="s">
        <v>83</v>
      </c>
      <c r="H19" s="31">
        <f>ROUND(E19*G19,2)</f>
        <v>0</v>
      </c>
      <c r="J19" s="31">
        <f>ROUND(E19*G19,2)</f>
        <v>0</v>
      </c>
      <c r="K19" s="32">
        <v>7.9600000000000001E-3</v>
      </c>
      <c r="L19" s="32">
        <f>E19*K19</f>
        <v>1.3133999999999999</v>
      </c>
      <c r="N19" s="29">
        <f>E19*M19</f>
        <v>0</v>
      </c>
      <c r="P19" s="30" t="s">
        <v>84</v>
      </c>
      <c r="V19" s="33" t="s">
        <v>65</v>
      </c>
      <c r="X19" s="65" t="s">
        <v>99</v>
      </c>
      <c r="Y19" s="65" t="s">
        <v>97</v>
      </c>
      <c r="Z19" s="27" t="s">
        <v>96</v>
      </c>
      <c r="AJ19" s="4" t="s">
        <v>87</v>
      </c>
      <c r="AK19" s="4" t="s">
        <v>88</v>
      </c>
    </row>
    <row r="20" spans="1:37">
      <c r="A20" s="25">
        <v>4</v>
      </c>
      <c r="B20" s="26" t="s">
        <v>91</v>
      </c>
      <c r="C20" s="27" t="s">
        <v>100</v>
      </c>
      <c r="D20" s="28" t="s">
        <v>101</v>
      </c>
      <c r="E20" s="29">
        <v>228.2</v>
      </c>
      <c r="F20" s="30" t="s">
        <v>83</v>
      </c>
      <c r="H20" s="31">
        <f>ROUND(E20*G20,2)</f>
        <v>0</v>
      </c>
      <c r="J20" s="31">
        <f>ROUND(E20*G20,2)</f>
        <v>0</v>
      </c>
      <c r="K20" s="32">
        <v>9.8419999999999994E-2</v>
      </c>
      <c r="L20" s="32">
        <f>E20*K20</f>
        <v>22.459443999999998</v>
      </c>
      <c r="N20" s="29">
        <f>E20*M20</f>
        <v>0</v>
      </c>
      <c r="P20" s="30" t="s">
        <v>84</v>
      </c>
      <c r="V20" s="33" t="s">
        <v>65</v>
      </c>
      <c r="X20" s="65" t="s">
        <v>102</v>
      </c>
      <c r="Y20" s="65" t="s">
        <v>100</v>
      </c>
      <c r="Z20" s="27" t="s">
        <v>96</v>
      </c>
      <c r="AJ20" s="4" t="s">
        <v>87</v>
      </c>
      <c r="AK20" s="4" t="s">
        <v>88</v>
      </c>
    </row>
    <row r="21" spans="1:37">
      <c r="D21" s="70" t="s">
        <v>103</v>
      </c>
      <c r="E21" s="71"/>
      <c r="F21" s="72"/>
      <c r="G21" s="73"/>
      <c r="H21" s="73"/>
      <c r="I21" s="73"/>
      <c r="J21" s="73"/>
      <c r="K21" s="74"/>
      <c r="L21" s="74"/>
      <c r="M21" s="71"/>
      <c r="N21" s="71"/>
      <c r="O21" s="72"/>
      <c r="P21" s="72"/>
      <c r="Q21" s="71"/>
      <c r="R21" s="71"/>
      <c r="S21" s="71"/>
      <c r="T21" s="75"/>
      <c r="U21" s="75"/>
      <c r="V21" s="75" t="s">
        <v>0</v>
      </c>
      <c r="W21" s="71"/>
      <c r="X21" s="76"/>
    </row>
    <row r="22" spans="1:37">
      <c r="D22" s="70" t="s">
        <v>104</v>
      </c>
      <c r="E22" s="71"/>
      <c r="F22" s="72"/>
      <c r="G22" s="73"/>
      <c r="H22" s="73"/>
      <c r="I22" s="73"/>
      <c r="J22" s="73"/>
      <c r="K22" s="74"/>
      <c r="L22" s="74"/>
      <c r="M22" s="71"/>
      <c r="N22" s="71"/>
      <c r="O22" s="72"/>
      <c r="P22" s="72"/>
      <c r="Q22" s="71"/>
      <c r="R22" s="71"/>
      <c r="S22" s="71"/>
      <c r="T22" s="75"/>
      <c r="U22" s="75"/>
      <c r="V22" s="75" t="s">
        <v>0</v>
      </c>
      <c r="W22" s="71"/>
      <c r="X22" s="76"/>
    </row>
    <row r="23" spans="1:37">
      <c r="A23" s="25">
        <v>5</v>
      </c>
      <c r="B23" s="26" t="s">
        <v>91</v>
      </c>
      <c r="C23" s="27" t="s">
        <v>105</v>
      </c>
      <c r="D23" s="28" t="s">
        <v>106</v>
      </c>
      <c r="E23" s="29">
        <v>45</v>
      </c>
      <c r="F23" s="30" t="s">
        <v>94</v>
      </c>
      <c r="H23" s="31">
        <f>ROUND(E23*G23,2)</f>
        <v>0</v>
      </c>
      <c r="J23" s="31">
        <f>ROUND(E23*G23,2)</f>
        <v>0</v>
      </c>
      <c r="K23" s="32">
        <v>9.0000000000000006E-5</v>
      </c>
      <c r="L23" s="32">
        <f>E23*K23</f>
        <v>4.0500000000000006E-3</v>
      </c>
      <c r="N23" s="29">
        <f>E23*M23</f>
        <v>0</v>
      </c>
      <c r="P23" s="30" t="s">
        <v>84</v>
      </c>
      <c r="V23" s="33" t="s">
        <v>65</v>
      </c>
      <c r="X23" s="65" t="s">
        <v>107</v>
      </c>
      <c r="Y23" s="65" t="s">
        <v>105</v>
      </c>
      <c r="Z23" s="27" t="s">
        <v>96</v>
      </c>
      <c r="AJ23" s="4" t="s">
        <v>87</v>
      </c>
      <c r="AK23" s="4" t="s">
        <v>88</v>
      </c>
    </row>
    <row r="24" spans="1:37">
      <c r="D24" s="70" t="s">
        <v>108</v>
      </c>
      <c r="E24" s="71"/>
      <c r="F24" s="72"/>
      <c r="G24" s="73"/>
      <c r="H24" s="73"/>
      <c r="I24" s="73"/>
      <c r="J24" s="73"/>
      <c r="K24" s="74"/>
      <c r="L24" s="74"/>
      <c r="M24" s="71"/>
      <c r="N24" s="71"/>
      <c r="O24" s="72"/>
      <c r="P24" s="72"/>
      <c r="Q24" s="71"/>
      <c r="R24" s="71"/>
      <c r="S24" s="71"/>
      <c r="T24" s="75"/>
      <c r="U24" s="75"/>
      <c r="V24" s="75" t="s">
        <v>0</v>
      </c>
      <c r="W24" s="71"/>
      <c r="X24" s="76"/>
    </row>
    <row r="25" spans="1:37">
      <c r="D25" s="70" t="s">
        <v>109</v>
      </c>
      <c r="E25" s="71"/>
      <c r="F25" s="72"/>
      <c r="G25" s="73"/>
      <c r="H25" s="73"/>
      <c r="I25" s="73"/>
      <c r="J25" s="73"/>
      <c r="K25" s="74"/>
      <c r="L25" s="74"/>
      <c r="M25" s="71"/>
      <c r="N25" s="71"/>
      <c r="O25" s="72"/>
      <c r="P25" s="72"/>
      <c r="Q25" s="71"/>
      <c r="R25" s="71"/>
      <c r="S25" s="71"/>
      <c r="T25" s="75"/>
      <c r="U25" s="75"/>
      <c r="V25" s="75" t="s">
        <v>0</v>
      </c>
      <c r="W25" s="71"/>
      <c r="X25" s="76"/>
    </row>
    <row r="26" spans="1:37">
      <c r="A26" s="25">
        <v>6</v>
      </c>
      <c r="B26" s="26" t="s">
        <v>91</v>
      </c>
      <c r="C26" s="27" t="s">
        <v>110</v>
      </c>
      <c r="D26" s="28" t="s">
        <v>111</v>
      </c>
      <c r="E26" s="29">
        <v>210.6</v>
      </c>
      <c r="F26" s="30" t="s">
        <v>83</v>
      </c>
      <c r="H26" s="31">
        <f>ROUND(E26*G26,2)</f>
        <v>0</v>
      </c>
      <c r="J26" s="31">
        <f>ROUND(E26*G26,2)</f>
        <v>0</v>
      </c>
      <c r="K26" s="32">
        <v>1.1199999999999999E-3</v>
      </c>
      <c r="L26" s="32">
        <f>E26*K26</f>
        <v>0.23587199999999997</v>
      </c>
      <c r="N26" s="29">
        <f>E26*M26</f>
        <v>0</v>
      </c>
      <c r="P26" s="30" t="s">
        <v>84</v>
      </c>
      <c r="V26" s="33" t="s">
        <v>65</v>
      </c>
      <c r="X26" s="65" t="s">
        <v>112</v>
      </c>
      <c r="Y26" s="65" t="s">
        <v>110</v>
      </c>
      <c r="Z26" s="27" t="s">
        <v>96</v>
      </c>
      <c r="AJ26" s="4" t="s">
        <v>87</v>
      </c>
      <c r="AK26" s="4" t="s">
        <v>88</v>
      </c>
    </row>
    <row r="27" spans="1:37">
      <c r="D27" s="70" t="s">
        <v>113</v>
      </c>
      <c r="E27" s="71"/>
      <c r="F27" s="72"/>
      <c r="G27" s="73"/>
      <c r="H27" s="73"/>
      <c r="I27" s="73"/>
      <c r="J27" s="73"/>
      <c r="K27" s="74"/>
      <c r="L27" s="74"/>
      <c r="M27" s="71"/>
      <c r="N27" s="71"/>
      <c r="O27" s="72"/>
      <c r="P27" s="72"/>
      <c r="Q27" s="71"/>
      <c r="R27" s="71"/>
      <c r="S27" s="71"/>
      <c r="T27" s="75"/>
      <c r="U27" s="75"/>
      <c r="V27" s="75" t="s">
        <v>0</v>
      </c>
      <c r="W27" s="71"/>
      <c r="X27" s="76"/>
    </row>
    <row r="28" spans="1:37">
      <c r="D28" s="66" t="s">
        <v>114</v>
      </c>
      <c r="E28" s="67">
        <f>J28</f>
        <v>0</v>
      </c>
      <c r="H28" s="67">
        <f>SUM(H17:H27)</f>
        <v>0</v>
      </c>
      <c r="I28" s="67">
        <f>SUM(I17:I27)</f>
        <v>0</v>
      </c>
      <c r="J28" s="67">
        <f>SUM(J17:J27)</f>
        <v>0</v>
      </c>
      <c r="L28" s="68">
        <f>SUM(L17:L27)</f>
        <v>24.370965999999999</v>
      </c>
      <c r="N28" s="69">
        <f>SUM(N17:N27)</f>
        <v>0</v>
      </c>
      <c r="W28" s="29">
        <f>SUM(W17:W27)</f>
        <v>0</v>
      </c>
    </row>
    <row r="30" spans="1:37">
      <c r="B30" s="27" t="s">
        <v>115</v>
      </c>
    </row>
    <row r="31" spans="1:37">
      <c r="A31" s="25">
        <v>7</v>
      </c>
      <c r="B31" s="26" t="s">
        <v>116</v>
      </c>
      <c r="C31" s="27" t="s">
        <v>117</v>
      </c>
      <c r="D31" s="28" t="s">
        <v>118</v>
      </c>
      <c r="E31" s="29">
        <v>29.8</v>
      </c>
      <c r="F31" s="30" t="s">
        <v>119</v>
      </c>
      <c r="H31" s="31">
        <f>ROUND(E31*G31,2)</f>
        <v>0</v>
      </c>
      <c r="J31" s="31">
        <f>ROUND(E31*G31,2)</f>
        <v>0</v>
      </c>
      <c r="K31" s="32">
        <v>2.7716400000000001</v>
      </c>
      <c r="L31" s="32">
        <f>E31*K31</f>
        <v>82.594872000000009</v>
      </c>
      <c r="N31" s="29">
        <f>E31*M31</f>
        <v>0</v>
      </c>
      <c r="P31" s="30" t="s">
        <v>84</v>
      </c>
      <c r="V31" s="33" t="s">
        <v>65</v>
      </c>
      <c r="X31" s="65" t="s">
        <v>120</v>
      </c>
      <c r="Y31" s="65" t="s">
        <v>117</v>
      </c>
      <c r="Z31" s="27" t="s">
        <v>121</v>
      </c>
      <c r="AJ31" s="4" t="s">
        <v>87</v>
      </c>
      <c r="AK31" s="4" t="s">
        <v>88</v>
      </c>
    </row>
    <row r="32" spans="1:37">
      <c r="A32" s="25">
        <v>8</v>
      </c>
      <c r="B32" s="26" t="s">
        <v>116</v>
      </c>
      <c r="C32" s="27" t="s">
        <v>122</v>
      </c>
      <c r="D32" s="28" t="s">
        <v>123</v>
      </c>
      <c r="E32" s="29">
        <v>67</v>
      </c>
      <c r="F32" s="30" t="s">
        <v>119</v>
      </c>
      <c r="H32" s="31">
        <f>ROUND(E32*G32,2)</f>
        <v>0</v>
      </c>
      <c r="J32" s="31">
        <f>ROUND(E32*G32,2)</f>
        <v>0</v>
      </c>
      <c r="K32" s="32">
        <v>2.7716400000000001</v>
      </c>
      <c r="L32" s="32">
        <f>E32*K32</f>
        <v>185.69988000000001</v>
      </c>
      <c r="N32" s="29">
        <f>E32*M32</f>
        <v>0</v>
      </c>
      <c r="P32" s="30" t="s">
        <v>84</v>
      </c>
      <c r="V32" s="33" t="s">
        <v>65</v>
      </c>
      <c r="X32" s="65" t="s">
        <v>124</v>
      </c>
      <c r="Y32" s="65" t="s">
        <v>122</v>
      </c>
      <c r="Z32" s="27" t="s">
        <v>121</v>
      </c>
      <c r="AJ32" s="4" t="s">
        <v>87</v>
      </c>
      <c r="AK32" s="4" t="s">
        <v>88</v>
      </c>
    </row>
    <row r="33" spans="1:37">
      <c r="D33" s="66" t="s">
        <v>125</v>
      </c>
      <c r="E33" s="67">
        <f>J33</f>
        <v>0</v>
      </c>
      <c r="H33" s="67">
        <f>SUM(H30:H32)</f>
        <v>0</v>
      </c>
      <c r="I33" s="67">
        <f>SUM(I30:I32)</f>
        <v>0</v>
      </c>
      <c r="J33" s="67">
        <f>SUM(J30:J32)</f>
        <v>0</v>
      </c>
      <c r="L33" s="68">
        <f>SUM(L30:L32)</f>
        <v>268.29475200000002</v>
      </c>
      <c r="N33" s="69">
        <f>SUM(N30:N32)</f>
        <v>0</v>
      </c>
      <c r="W33" s="29">
        <f>SUM(W30:W32)</f>
        <v>0</v>
      </c>
    </row>
    <row r="35" spans="1:37">
      <c r="B35" s="27" t="s">
        <v>126</v>
      </c>
    </row>
    <row r="36" spans="1:37">
      <c r="A36" s="25">
        <v>9</v>
      </c>
      <c r="B36" s="26" t="s">
        <v>116</v>
      </c>
      <c r="C36" s="27" t="s">
        <v>127</v>
      </c>
      <c r="D36" s="28" t="s">
        <v>128</v>
      </c>
      <c r="E36" s="29">
        <v>6.15</v>
      </c>
      <c r="F36" s="30" t="s">
        <v>119</v>
      </c>
      <c r="H36" s="31">
        <f>ROUND(E36*G36,2)</f>
        <v>0</v>
      </c>
      <c r="J36" s="31">
        <f>ROUND(E36*G36,2)</f>
        <v>0</v>
      </c>
      <c r="K36" s="32">
        <v>1.8487100000000001</v>
      </c>
      <c r="L36" s="32">
        <f>E36*K36</f>
        <v>11.369566500000001</v>
      </c>
      <c r="N36" s="29">
        <f>E36*M36</f>
        <v>0</v>
      </c>
      <c r="P36" s="30" t="s">
        <v>84</v>
      </c>
      <c r="V36" s="33" t="s">
        <v>65</v>
      </c>
      <c r="X36" s="65" t="s">
        <v>129</v>
      </c>
      <c r="Y36" s="65" t="s">
        <v>127</v>
      </c>
      <c r="Z36" s="27" t="s">
        <v>121</v>
      </c>
      <c r="AJ36" s="4" t="s">
        <v>87</v>
      </c>
      <c r="AK36" s="4" t="s">
        <v>88</v>
      </c>
    </row>
    <row r="37" spans="1:37">
      <c r="D37" s="70" t="s">
        <v>130</v>
      </c>
      <c r="E37" s="71"/>
      <c r="F37" s="72"/>
      <c r="G37" s="73"/>
      <c r="H37" s="73"/>
      <c r="I37" s="73"/>
      <c r="J37" s="73"/>
      <c r="K37" s="74"/>
      <c r="L37" s="74"/>
      <c r="M37" s="71"/>
      <c r="N37" s="71"/>
      <c r="O37" s="72"/>
      <c r="P37" s="72"/>
      <c r="Q37" s="71"/>
      <c r="R37" s="71"/>
      <c r="S37" s="71"/>
      <c r="T37" s="75"/>
      <c r="U37" s="75"/>
      <c r="V37" s="75" t="s">
        <v>0</v>
      </c>
      <c r="W37" s="71"/>
      <c r="X37" s="76"/>
    </row>
    <row r="38" spans="1:37">
      <c r="D38" s="66" t="s">
        <v>131</v>
      </c>
      <c r="E38" s="67">
        <f>J38</f>
        <v>0</v>
      </c>
      <c r="H38" s="67">
        <f>SUM(H35:H37)</f>
        <v>0</v>
      </c>
      <c r="I38" s="67">
        <f>SUM(I35:I37)</f>
        <v>0</v>
      </c>
      <c r="J38" s="67">
        <f>SUM(J35:J37)</f>
        <v>0</v>
      </c>
      <c r="L38" s="68">
        <f>SUM(L35:L37)</f>
        <v>11.369566500000001</v>
      </c>
      <c r="N38" s="69">
        <f>SUM(N35:N37)</f>
        <v>0</v>
      </c>
      <c r="W38" s="29">
        <f>SUM(W35:W37)</f>
        <v>0</v>
      </c>
    </row>
    <row r="40" spans="1:37">
      <c r="B40" s="27" t="s">
        <v>132</v>
      </c>
    </row>
    <row r="41" spans="1:37">
      <c r="A41" s="25">
        <v>10</v>
      </c>
      <c r="B41" s="26" t="s">
        <v>133</v>
      </c>
      <c r="C41" s="27" t="s">
        <v>134</v>
      </c>
      <c r="D41" s="28" t="s">
        <v>135</v>
      </c>
      <c r="E41" s="29">
        <v>17.600000000000001</v>
      </c>
      <c r="F41" s="30" t="s">
        <v>83</v>
      </c>
      <c r="H41" s="31">
        <f>ROUND(E41*G41,2)</f>
        <v>0</v>
      </c>
      <c r="J41" s="31">
        <f>ROUND(E41*G41,2)</f>
        <v>0</v>
      </c>
      <c r="K41" s="32">
        <v>0.63068000000000002</v>
      </c>
      <c r="L41" s="32">
        <f>E41*K41</f>
        <v>11.099968000000001</v>
      </c>
      <c r="N41" s="29">
        <f>E41*M41</f>
        <v>0</v>
      </c>
      <c r="P41" s="30" t="s">
        <v>84</v>
      </c>
      <c r="V41" s="33" t="s">
        <v>65</v>
      </c>
      <c r="X41" s="65" t="s">
        <v>136</v>
      </c>
      <c r="Y41" s="65" t="s">
        <v>134</v>
      </c>
      <c r="Z41" s="27" t="s">
        <v>137</v>
      </c>
      <c r="AJ41" s="4" t="s">
        <v>87</v>
      </c>
      <c r="AK41" s="4" t="s">
        <v>88</v>
      </c>
    </row>
    <row r="42" spans="1:37">
      <c r="D42" s="70" t="s">
        <v>138</v>
      </c>
      <c r="E42" s="71"/>
      <c r="F42" s="72"/>
      <c r="G42" s="73"/>
      <c r="H42" s="73"/>
      <c r="I42" s="73"/>
      <c r="J42" s="73"/>
      <c r="K42" s="74"/>
      <c r="L42" s="74"/>
      <c r="M42" s="71"/>
      <c r="N42" s="71"/>
      <c r="O42" s="72"/>
      <c r="P42" s="72"/>
      <c r="Q42" s="71"/>
      <c r="R42" s="71"/>
      <c r="S42" s="71"/>
      <c r="T42" s="75"/>
      <c r="U42" s="75"/>
      <c r="V42" s="75" t="s">
        <v>0</v>
      </c>
      <c r="W42" s="71"/>
      <c r="X42" s="76"/>
    </row>
    <row r="43" spans="1:37">
      <c r="D43" s="66" t="s">
        <v>139</v>
      </c>
      <c r="E43" s="67">
        <f>J43</f>
        <v>0</v>
      </c>
      <c r="H43" s="67">
        <f>SUM(H40:H42)</f>
        <v>0</v>
      </c>
      <c r="I43" s="67">
        <f>SUM(I40:I42)</f>
        <v>0</v>
      </c>
      <c r="J43" s="67">
        <f>SUM(J40:J42)</f>
        <v>0</v>
      </c>
      <c r="L43" s="68">
        <f>SUM(L40:L42)</f>
        <v>11.099968000000001</v>
      </c>
      <c r="N43" s="69">
        <f>SUM(N40:N42)</f>
        <v>0</v>
      </c>
      <c r="W43" s="29">
        <f>SUM(W40:W42)</f>
        <v>0</v>
      </c>
    </row>
    <row r="45" spans="1:37">
      <c r="B45" s="27" t="s">
        <v>140</v>
      </c>
    </row>
    <row r="46" spans="1:37">
      <c r="A46" s="25">
        <v>11</v>
      </c>
      <c r="B46" s="26" t="s">
        <v>116</v>
      </c>
      <c r="C46" s="27" t="s">
        <v>141</v>
      </c>
      <c r="D46" s="28" t="s">
        <v>142</v>
      </c>
      <c r="E46" s="29">
        <v>42.2</v>
      </c>
      <c r="F46" s="30" t="s">
        <v>83</v>
      </c>
      <c r="H46" s="31">
        <f>ROUND(E46*G46,2)</f>
        <v>0</v>
      </c>
      <c r="J46" s="31">
        <f>ROUND(E46*G46,2)</f>
        <v>0</v>
      </c>
      <c r="K46" s="32">
        <v>1.2099999999999999E-3</v>
      </c>
      <c r="L46" s="32">
        <f>E46*K46</f>
        <v>5.1062000000000003E-2</v>
      </c>
      <c r="N46" s="29">
        <f>E46*M46</f>
        <v>0</v>
      </c>
      <c r="P46" s="30" t="s">
        <v>84</v>
      </c>
      <c r="V46" s="33" t="s">
        <v>65</v>
      </c>
      <c r="X46" s="65" t="s">
        <v>143</v>
      </c>
      <c r="Y46" s="65" t="s">
        <v>141</v>
      </c>
      <c r="Z46" s="27" t="s">
        <v>144</v>
      </c>
      <c r="AJ46" s="4" t="s">
        <v>87</v>
      </c>
      <c r="AK46" s="4" t="s">
        <v>88</v>
      </c>
    </row>
    <row r="47" spans="1:37">
      <c r="D47" s="70" t="s">
        <v>145</v>
      </c>
      <c r="E47" s="71"/>
      <c r="F47" s="72"/>
      <c r="G47" s="73"/>
      <c r="H47" s="73"/>
      <c r="I47" s="73"/>
      <c r="J47" s="73"/>
      <c r="K47" s="74"/>
      <c r="L47" s="74"/>
      <c r="M47" s="71"/>
      <c r="N47" s="71"/>
      <c r="O47" s="72"/>
      <c r="P47" s="72"/>
      <c r="Q47" s="71"/>
      <c r="R47" s="71"/>
      <c r="S47" s="71"/>
      <c r="T47" s="75"/>
      <c r="U47" s="75"/>
      <c r="V47" s="75" t="s">
        <v>0</v>
      </c>
      <c r="W47" s="71"/>
      <c r="X47" s="76"/>
    </row>
    <row r="48" spans="1:37">
      <c r="A48" s="25">
        <v>12</v>
      </c>
      <c r="B48" s="26" t="s">
        <v>146</v>
      </c>
      <c r="C48" s="27" t="s">
        <v>147</v>
      </c>
      <c r="D48" s="28" t="s">
        <v>148</v>
      </c>
      <c r="E48" s="29">
        <v>186</v>
      </c>
      <c r="F48" s="30" t="s">
        <v>83</v>
      </c>
      <c r="H48" s="31">
        <f>ROUND(E48*G48,2)</f>
        <v>0</v>
      </c>
      <c r="J48" s="31">
        <f>ROUND(E48*G48,2)</f>
        <v>0</v>
      </c>
      <c r="L48" s="32">
        <f>E48*K48</f>
        <v>0</v>
      </c>
      <c r="N48" s="29">
        <f>E48*M48</f>
        <v>0</v>
      </c>
      <c r="P48" s="30" t="s">
        <v>84</v>
      </c>
      <c r="V48" s="33" t="s">
        <v>65</v>
      </c>
      <c r="X48" s="65" t="s">
        <v>149</v>
      </c>
      <c r="Y48" s="65" t="s">
        <v>147</v>
      </c>
      <c r="Z48" s="27" t="s">
        <v>144</v>
      </c>
      <c r="AJ48" s="4" t="s">
        <v>87</v>
      </c>
      <c r="AK48" s="4" t="s">
        <v>88</v>
      </c>
    </row>
    <row r="49" spans="1:37">
      <c r="D49" s="70" t="s">
        <v>103</v>
      </c>
      <c r="E49" s="71"/>
      <c r="F49" s="72"/>
      <c r="G49" s="73"/>
      <c r="H49" s="73"/>
      <c r="I49" s="73"/>
      <c r="J49" s="73"/>
      <c r="K49" s="74"/>
      <c r="L49" s="74"/>
      <c r="M49" s="71"/>
      <c r="N49" s="71"/>
      <c r="O49" s="72"/>
      <c r="P49" s="72"/>
      <c r="Q49" s="71"/>
      <c r="R49" s="71"/>
      <c r="S49" s="71"/>
      <c r="T49" s="75"/>
      <c r="U49" s="75"/>
      <c r="V49" s="75" t="s">
        <v>0</v>
      </c>
      <c r="W49" s="71"/>
      <c r="X49" s="76"/>
    </row>
    <row r="50" spans="1:37">
      <c r="A50" s="25">
        <v>13</v>
      </c>
      <c r="B50" s="26" t="s">
        <v>146</v>
      </c>
      <c r="C50" s="27" t="s">
        <v>150</v>
      </c>
      <c r="D50" s="28" t="s">
        <v>151</v>
      </c>
      <c r="E50" s="29">
        <v>42.2</v>
      </c>
      <c r="F50" s="30" t="s">
        <v>83</v>
      </c>
      <c r="H50" s="31">
        <f>ROUND(E50*G50,2)</f>
        <v>0</v>
      </c>
      <c r="J50" s="31">
        <f>ROUND(E50*G50,2)</f>
        <v>0</v>
      </c>
      <c r="L50" s="32">
        <f>E50*K50</f>
        <v>0</v>
      </c>
      <c r="N50" s="29">
        <f>E50*M50</f>
        <v>0</v>
      </c>
      <c r="P50" s="30" t="s">
        <v>84</v>
      </c>
      <c r="V50" s="33" t="s">
        <v>65</v>
      </c>
      <c r="X50" s="65" t="s">
        <v>152</v>
      </c>
      <c r="Y50" s="65" t="s">
        <v>150</v>
      </c>
      <c r="Z50" s="27" t="s">
        <v>144</v>
      </c>
      <c r="AJ50" s="4" t="s">
        <v>87</v>
      </c>
      <c r="AK50" s="4" t="s">
        <v>88</v>
      </c>
    </row>
    <row r="51" spans="1:37">
      <c r="D51" s="70" t="s">
        <v>145</v>
      </c>
      <c r="E51" s="71"/>
      <c r="F51" s="72"/>
      <c r="G51" s="73"/>
      <c r="H51" s="73"/>
      <c r="I51" s="73"/>
      <c r="J51" s="73"/>
      <c r="K51" s="74"/>
      <c r="L51" s="74"/>
      <c r="M51" s="71"/>
      <c r="N51" s="71"/>
      <c r="O51" s="72"/>
      <c r="P51" s="72"/>
      <c r="Q51" s="71"/>
      <c r="R51" s="71"/>
      <c r="S51" s="71"/>
      <c r="T51" s="75"/>
      <c r="U51" s="75"/>
      <c r="V51" s="75" t="s">
        <v>0</v>
      </c>
      <c r="W51" s="71"/>
      <c r="X51" s="76"/>
    </row>
    <row r="52" spans="1:37">
      <c r="D52" s="66" t="s">
        <v>153</v>
      </c>
      <c r="E52" s="67">
        <f>J52</f>
        <v>0</v>
      </c>
      <c r="H52" s="67">
        <f>SUM(H45:H51)</f>
        <v>0</v>
      </c>
      <c r="I52" s="67">
        <f>SUM(I45:I51)</f>
        <v>0</v>
      </c>
      <c r="J52" s="67">
        <f>SUM(J45:J51)</f>
        <v>0</v>
      </c>
      <c r="L52" s="68">
        <f>SUM(L45:L51)</f>
        <v>5.1062000000000003E-2</v>
      </c>
      <c r="N52" s="69">
        <f>SUM(N45:N51)</f>
        <v>0</v>
      </c>
      <c r="W52" s="29">
        <f>SUM(W45:W51)</f>
        <v>0</v>
      </c>
    </row>
    <row r="54" spans="1:37">
      <c r="B54" s="27" t="s">
        <v>154</v>
      </c>
    </row>
    <row r="55" spans="1:37">
      <c r="A55" s="25">
        <v>14</v>
      </c>
      <c r="B55" s="26" t="s">
        <v>116</v>
      </c>
      <c r="C55" s="27" t="s">
        <v>155</v>
      </c>
      <c r="D55" s="28" t="s">
        <v>156</v>
      </c>
      <c r="E55" s="29">
        <v>186</v>
      </c>
      <c r="F55" s="30" t="s">
        <v>83</v>
      </c>
      <c r="H55" s="31">
        <f>ROUND(E55*G55,2)</f>
        <v>0</v>
      </c>
      <c r="J55" s="31">
        <f>ROUND(E55*G55,2)</f>
        <v>0</v>
      </c>
      <c r="L55" s="32">
        <f>E55*K55</f>
        <v>0</v>
      </c>
      <c r="N55" s="29">
        <f>E55*M55</f>
        <v>0</v>
      </c>
      <c r="P55" s="30" t="s">
        <v>84</v>
      </c>
      <c r="V55" s="33" t="s">
        <v>65</v>
      </c>
      <c r="X55" s="65" t="s">
        <v>157</v>
      </c>
      <c r="Y55" s="65" t="s">
        <v>155</v>
      </c>
      <c r="Z55" s="27" t="s">
        <v>158</v>
      </c>
      <c r="AJ55" s="4" t="s">
        <v>87</v>
      </c>
      <c r="AK55" s="4" t="s">
        <v>88</v>
      </c>
    </row>
    <row r="56" spans="1:37">
      <c r="D56" s="70" t="s">
        <v>103</v>
      </c>
      <c r="E56" s="71"/>
      <c r="F56" s="72"/>
      <c r="G56" s="73"/>
      <c r="H56" s="73"/>
      <c r="I56" s="73"/>
      <c r="J56" s="73"/>
      <c r="K56" s="74"/>
      <c r="L56" s="74"/>
      <c r="M56" s="71"/>
      <c r="N56" s="71"/>
      <c r="O56" s="72"/>
      <c r="P56" s="72"/>
      <c r="Q56" s="71"/>
      <c r="R56" s="71"/>
      <c r="S56" s="71"/>
      <c r="T56" s="75"/>
      <c r="U56" s="75"/>
      <c r="V56" s="75" t="s">
        <v>0</v>
      </c>
      <c r="W56" s="71"/>
      <c r="X56" s="76"/>
    </row>
    <row r="57" spans="1:37">
      <c r="A57" s="25">
        <v>15</v>
      </c>
      <c r="B57" s="26" t="s">
        <v>159</v>
      </c>
      <c r="C57" s="27" t="s">
        <v>160</v>
      </c>
      <c r="D57" s="28" t="s">
        <v>161</v>
      </c>
      <c r="E57" s="29">
        <v>288</v>
      </c>
      <c r="F57" s="30" t="s">
        <v>83</v>
      </c>
      <c r="H57" s="31">
        <f>ROUND(E57*G57,2)</f>
        <v>0</v>
      </c>
      <c r="J57" s="31">
        <f>ROUND(E57*G57,2)</f>
        <v>0</v>
      </c>
      <c r="L57" s="32">
        <f>E57*K57</f>
        <v>0</v>
      </c>
      <c r="N57" s="29">
        <f>E57*M57</f>
        <v>0</v>
      </c>
      <c r="P57" s="30" t="s">
        <v>84</v>
      </c>
      <c r="V57" s="33" t="s">
        <v>65</v>
      </c>
      <c r="X57" s="65" t="s">
        <v>162</v>
      </c>
      <c r="Y57" s="65" t="s">
        <v>160</v>
      </c>
      <c r="Z57" s="27" t="s">
        <v>163</v>
      </c>
      <c r="AJ57" s="4" t="s">
        <v>87</v>
      </c>
      <c r="AK57" s="4" t="s">
        <v>88</v>
      </c>
    </row>
    <row r="58" spans="1:37">
      <c r="A58" s="25">
        <v>16</v>
      </c>
      <c r="B58" s="26" t="s">
        <v>159</v>
      </c>
      <c r="C58" s="27" t="s">
        <v>164</v>
      </c>
      <c r="D58" s="28" t="s">
        <v>165</v>
      </c>
      <c r="E58" s="29">
        <v>576</v>
      </c>
      <c r="F58" s="30" t="s">
        <v>83</v>
      </c>
      <c r="H58" s="31">
        <f>ROUND(E58*G58,2)</f>
        <v>0</v>
      </c>
      <c r="J58" s="31">
        <f>ROUND(E58*G58,2)</f>
        <v>0</v>
      </c>
      <c r="K58" s="32">
        <v>5.8E-4</v>
      </c>
      <c r="L58" s="32">
        <f>E58*K58</f>
        <v>0.33407999999999999</v>
      </c>
      <c r="N58" s="29">
        <f>E58*M58</f>
        <v>0</v>
      </c>
      <c r="P58" s="30" t="s">
        <v>84</v>
      </c>
      <c r="V58" s="33" t="s">
        <v>65</v>
      </c>
      <c r="X58" s="65" t="s">
        <v>166</v>
      </c>
      <c r="Y58" s="65" t="s">
        <v>164</v>
      </c>
      <c r="Z58" s="27" t="s">
        <v>163</v>
      </c>
      <c r="AJ58" s="4" t="s">
        <v>87</v>
      </c>
      <c r="AK58" s="4" t="s">
        <v>88</v>
      </c>
    </row>
    <row r="59" spans="1:37">
      <c r="D59" s="70" t="s">
        <v>167</v>
      </c>
      <c r="E59" s="71"/>
      <c r="F59" s="72"/>
      <c r="G59" s="73"/>
      <c r="H59" s="73"/>
      <c r="I59" s="73"/>
      <c r="J59" s="73"/>
      <c r="K59" s="74"/>
      <c r="L59" s="74"/>
      <c r="M59" s="71"/>
      <c r="N59" s="71"/>
      <c r="O59" s="72"/>
      <c r="P59" s="72"/>
      <c r="Q59" s="71"/>
      <c r="R59" s="71"/>
      <c r="S59" s="71"/>
      <c r="T59" s="75"/>
      <c r="U59" s="75"/>
      <c r="V59" s="75" t="s">
        <v>0</v>
      </c>
      <c r="W59" s="71"/>
      <c r="X59" s="76"/>
    </row>
    <row r="60" spans="1:37">
      <c r="A60" s="25">
        <v>17</v>
      </c>
      <c r="B60" s="26" t="s">
        <v>159</v>
      </c>
      <c r="C60" s="27" t="s">
        <v>168</v>
      </c>
      <c r="D60" s="28" t="s">
        <v>169</v>
      </c>
      <c r="E60" s="29">
        <v>288</v>
      </c>
      <c r="F60" s="30" t="s">
        <v>83</v>
      </c>
      <c r="H60" s="31">
        <f>ROUND(E60*G60,2)</f>
        <v>0</v>
      </c>
      <c r="J60" s="31">
        <f>ROUND(E60*G60,2)</f>
        <v>0</v>
      </c>
      <c r="L60" s="32">
        <f>E60*K60</f>
        <v>0</v>
      </c>
      <c r="N60" s="29">
        <f>E60*M60</f>
        <v>0</v>
      </c>
      <c r="P60" s="30" t="s">
        <v>84</v>
      </c>
      <c r="V60" s="33" t="s">
        <v>65</v>
      </c>
      <c r="X60" s="65" t="s">
        <v>170</v>
      </c>
      <c r="Y60" s="65" t="s">
        <v>168</v>
      </c>
      <c r="Z60" s="27" t="s">
        <v>163</v>
      </c>
      <c r="AJ60" s="4" t="s">
        <v>87</v>
      </c>
      <c r="AK60" s="4" t="s">
        <v>88</v>
      </c>
    </row>
    <row r="61" spans="1:37">
      <c r="A61" s="25">
        <v>18</v>
      </c>
      <c r="B61" s="26" t="s">
        <v>171</v>
      </c>
      <c r="C61" s="27" t="s">
        <v>172</v>
      </c>
      <c r="D61" s="28" t="s">
        <v>173</v>
      </c>
      <c r="E61" s="29">
        <v>100.32</v>
      </c>
      <c r="F61" s="30" t="s">
        <v>119</v>
      </c>
      <c r="H61" s="31">
        <f>ROUND(E61*G61,2)</f>
        <v>0</v>
      </c>
      <c r="J61" s="31">
        <f>ROUND(E61*G61,2)</f>
        <v>0</v>
      </c>
      <c r="K61" s="32">
        <v>1.15E-3</v>
      </c>
      <c r="L61" s="32">
        <f>E61*K61</f>
        <v>0.11536799999999998</v>
      </c>
      <c r="M61" s="29">
        <v>2.5</v>
      </c>
      <c r="N61" s="29">
        <f>E61*M61</f>
        <v>250.79999999999998</v>
      </c>
      <c r="P61" s="30" t="s">
        <v>84</v>
      </c>
      <c r="V61" s="33" t="s">
        <v>65</v>
      </c>
      <c r="X61" s="65" t="s">
        <v>174</v>
      </c>
      <c r="Y61" s="65" t="s">
        <v>172</v>
      </c>
      <c r="Z61" s="27" t="s">
        <v>175</v>
      </c>
      <c r="AJ61" s="4" t="s">
        <v>87</v>
      </c>
      <c r="AK61" s="4" t="s">
        <v>88</v>
      </c>
    </row>
    <row r="62" spans="1:37">
      <c r="D62" s="70" t="s">
        <v>176</v>
      </c>
      <c r="E62" s="71"/>
      <c r="F62" s="72"/>
      <c r="G62" s="73"/>
      <c r="H62" s="73"/>
      <c r="I62" s="73"/>
      <c r="J62" s="73"/>
      <c r="K62" s="74"/>
      <c r="L62" s="74"/>
      <c r="M62" s="71"/>
      <c r="N62" s="71"/>
      <c r="O62" s="72"/>
      <c r="P62" s="72"/>
      <c r="Q62" s="71"/>
      <c r="R62" s="71"/>
      <c r="S62" s="71"/>
      <c r="T62" s="75"/>
      <c r="U62" s="75"/>
      <c r="V62" s="75" t="s">
        <v>0</v>
      </c>
      <c r="W62" s="71"/>
      <c r="X62" s="76"/>
    </row>
    <row r="63" spans="1:37">
      <c r="D63" s="70" t="s">
        <v>177</v>
      </c>
      <c r="E63" s="71"/>
      <c r="F63" s="72"/>
      <c r="G63" s="73"/>
      <c r="H63" s="73"/>
      <c r="I63" s="73"/>
      <c r="J63" s="73"/>
      <c r="K63" s="74"/>
      <c r="L63" s="74"/>
      <c r="M63" s="71"/>
      <c r="N63" s="71"/>
      <c r="O63" s="72"/>
      <c r="P63" s="72"/>
      <c r="Q63" s="71"/>
      <c r="R63" s="71"/>
      <c r="S63" s="71"/>
      <c r="T63" s="75"/>
      <c r="U63" s="75"/>
      <c r="V63" s="75" t="s">
        <v>0</v>
      </c>
      <c r="W63" s="71"/>
      <c r="X63" s="76"/>
    </row>
    <row r="64" spans="1:37">
      <c r="A64" s="25">
        <v>19</v>
      </c>
      <c r="B64" s="26" t="s">
        <v>91</v>
      </c>
      <c r="C64" s="27" t="s">
        <v>178</v>
      </c>
      <c r="D64" s="28" t="s">
        <v>179</v>
      </c>
      <c r="E64" s="29">
        <v>250.8</v>
      </c>
      <c r="F64" s="30" t="s">
        <v>180</v>
      </c>
      <c r="H64" s="31">
        <f>ROUND(E64*G64,2)</f>
        <v>0</v>
      </c>
      <c r="J64" s="31">
        <f>ROUND(E64*G64,2)</f>
        <v>0</v>
      </c>
      <c r="L64" s="32">
        <f>E64*K64</f>
        <v>0</v>
      </c>
      <c r="N64" s="29">
        <f>E64*M64</f>
        <v>0</v>
      </c>
      <c r="P64" s="30" t="s">
        <v>84</v>
      </c>
      <c r="V64" s="33" t="s">
        <v>65</v>
      </c>
      <c r="X64" s="65" t="s">
        <v>181</v>
      </c>
      <c r="Y64" s="65" t="s">
        <v>178</v>
      </c>
      <c r="Z64" s="27" t="s">
        <v>175</v>
      </c>
      <c r="AJ64" s="4" t="s">
        <v>87</v>
      </c>
      <c r="AK64" s="4" t="s">
        <v>88</v>
      </c>
    </row>
    <row r="65" spans="1:37">
      <c r="A65" s="25">
        <v>20</v>
      </c>
      <c r="B65" s="26" t="s">
        <v>91</v>
      </c>
      <c r="C65" s="27" t="s">
        <v>182</v>
      </c>
      <c r="D65" s="28" t="s">
        <v>183</v>
      </c>
      <c r="E65" s="29">
        <v>67</v>
      </c>
      <c r="F65" s="30" t="s">
        <v>119</v>
      </c>
      <c r="H65" s="31">
        <f>ROUND(E65*G65,2)</f>
        <v>0</v>
      </c>
      <c r="J65" s="31">
        <f>ROUND(E65*G65,2)</f>
        <v>0</v>
      </c>
      <c r="L65" s="32">
        <f>E65*K65</f>
        <v>0</v>
      </c>
      <c r="N65" s="29">
        <f>E65*M65</f>
        <v>0</v>
      </c>
      <c r="P65" s="30" t="s">
        <v>84</v>
      </c>
      <c r="V65" s="33" t="s">
        <v>65</v>
      </c>
      <c r="X65" s="65" t="s">
        <v>184</v>
      </c>
      <c r="Y65" s="65" t="s">
        <v>182</v>
      </c>
      <c r="Z65" s="27" t="s">
        <v>175</v>
      </c>
      <c r="AJ65" s="4" t="s">
        <v>87</v>
      </c>
      <c r="AK65" s="4" t="s">
        <v>88</v>
      </c>
    </row>
    <row r="66" spans="1:37">
      <c r="A66" s="25">
        <v>21</v>
      </c>
      <c r="B66" s="26" t="s">
        <v>171</v>
      </c>
      <c r="C66" s="27" t="s">
        <v>185</v>
      </c>
      <c r="D66" s="28" t="s">
        <v>186</v>
      </c>
      <c r="E66" s="29">
        <v>84.48</v>
      </c>
      <c r="F66" s="30" t="s">
        <v>180</v>
      </c>
      <c r="H66" s="31">
        <f>ROUND(E66*G66,2)</f>
        <v>0</v>
      </c>
      <c r="J66" s="31">
        <f>ROUND(E66*G66,2)</f>
        <v>0</v>
      </c>
      <c r="L66" s="32">
        <f>E66*K66</f>
        <v>0</v>
      </c>
      <c r="N66" s="29">
        <f>E66*M66</f>
        <v>0</v>
      </c>
      <c r="P66" s="30" t="s">
        <v>84</v>
      </c>
      <c r="V66" s="33" t="s">
        <v>65</v>
      </c>
      <c r="X66" s="65" t="s">
        <v>187</v>
      </c>
      <c r="Y66" s="65" t="s">
        <v>185</v>
      </c>
      <c r="Z66" s="27" t="s">
        <v>175</v>
      </c>
      <c r="AJ66" s="4" t="s">
        <v>87</v>
      </c>
      <c r="AK66" s="4" t="s">
        <v>88</v>
      </c>
    </row>
    <row r="67" spans="1:37">
      <c r="D67" s="70" t="s">
        <v>188</v>
      </c>
      <c r="E67" s="71"/>
      <c r="F67" s="72"/>
      <c r="G67" s="73"/>
      <c r="H67" s="73"/>
      <c r="I67" s="73"/>
      <c r="J67" s="73"/>
      <c r="K67" s="74"/>
      <c r="L67" s="74"/>
      <c r="M67" s="71"/>
      <c r="N67" s="71"/>
      <c r="O67" s="72"/>
      <c r="P67" s="72"/>
      <c r="Q67" s="71"/>
      <c r="R67" s="71"/>
      <c r="S67" s="71"/>
      <c r="T67" s="75"/>
      <c r="U67" s="75"/>
      <c r="V67" s="75" t="s">
        <v>0</v>
      </c>
      <c r="W67" s="71"/>
      <c r="X67" s="76"/>
    </row>
    <row r="68" spans="1:37">
      <c r="D68" s="70" t="s">
        <v>189</v>
      </c>
      <c r="E68" s="71"/>
      <c r="F68" s="72"/>
      <c r="G68" s="73"/>
      <c r="H68" s="73"/>
      <c r="I68" s="73"/>
      <c r="J68" s="73"/>
      <c r="K68" s="74"/>
      <c r="L68" s="74"/>
      <c r="M68" s="71"/>
      <c r="N68" s="71"/>
      <c r="O68" s="72"/>
      <c r="P68" s="72"/>
      <c r="Q68" s="71"/>
      <c r="R68" s="71"/>
      <c r="S68" s="71"/>
      <c r="T68" s="75"/>
      <c r="U68" s="75"/>
      <c r="V68" s="75" t="s">
        <v>0</v>
      </c>
      <c r="W68" s="71"/>
      <c r="X68" s="76"/>
    </row>
    <row r="69" spans="1:37">
      <c r="A69" s="25">
        <v>22</v>
      </c>
      <c r="B69" s="26" t="s">
        <v>171</v>
      </c>
      <c r="C69" s="27" t="s">
        <v>190</v>
      </c>
      <c r="D69" s="28" t="s">
        <v>191</v>
      </c>
      <c r="E69" s="29">
        <v>844.8</v>
      </c>
      <c r="F69" s="30" t="s">
        <v>180</v>
      </c>
      <c r="H69" s="31">
        <f>ROUND(E69*G69,2)</f>
        <v>0</v>
      </c>
      <c r="J69" s="31">
        <f>ROUND(E69*G69,2)</f>
        <v>0</v>
      </c>
      <c r="L69" s="32">
        <f>E69*K69</f>
        <v>0</v>
      </c>
      <c r="N69" s="29">
        <f>E69*M69</f>
        <v>0</v>
      </c>
      <c r="P69" s="30" t="s">
        <v>84</v>
      </c>
      <c r="V69" s="33" t="s">
        <v>65</v>
      </c>
      <c r="X69" s="65" t="s">
        <v>192</v>
      </c>
      <c r="Y69" s="65" t="s">
        <v>190</v>
      </c>
      <c r="Z69" s="27" t="s">
        <v>175</v>
      </c>
      <c r="AJ69" s="4" t="s">
        <v>87</v>
      </c>
      <c r="AK69" s="4" t="s">
        <v>88</v>
      </c>
    </row>
    <row r="70" spans="1:37">
      <c r="D70" s="70" t="s">
        <v>193</v>
      </c>
      <c r="E70" s="71"/>
      <c r="F70" s="72"/>
      <c r="G70" s="73"/>
      <c r="H70" s="73"/>
      <c r="I70" s="73"/>
      <c r="J70" s="73"/>
      <c r="K70" s="74"/>
      <c r="L70" s="74"/>
      <c r="M70" s="71"/>
      <c r="N70" s="71"/>
      <c r="O70" s="72"/>
      <c r="P70" s="72"/>
      <c r="Q70" s="71"/>
      <c r="R70" s="71"/>
      <c r="S70" s="71"/>
      <c r="T70" s="75"/>
      <c r="U70" s="75"/>
      <c r="V70" s="75" t="s">
        <v>0</v>
      </c>
      <c r="W70" s="71"/>
      <c r="X70" s="76"/>
    </row>
    <row r="71" spans="1:37">
      <c r="A71" s="25">
        <v>23</v>
      </c>
      <c r="B71" s="26" t="s">
        <v>171</v>
      </c>
      <c r="C71" s="27" t="s">
        <v>194</v>
      </c>
      <c r="D71" s="28" t="s">
        <v>195</v>
      </c>
      <c r="E71" s="29">
        <v>250.8</v>
      </c>
      <c r="F71" s="30" t="s">
        <v>180</v>
      </c>
      <c r="H71" s="31">
        <f>ROUND(E71*G71,2)</f>
        <v>0</v>
      </c>
      <c r="J71" s="31">
        <f>ROUND(E71*G71,2)</f>
        <v>0</v>
      </c>
      <c r="L71" s="32">
        <f>E71*K71</f>
        <v>0</v>
      </c>
      <c r="N71" s="29">
        <f>E71*M71</f>
        <v>0</v>
      </c>
      <c r="P71" s="30" t="s">
        <v>84</v>
      </c>
      <c r="V71" s="33" t="s">
        <v>65</v>
      </c>
      <c r="X71" s="65" t="s">
        <v>196</v>
      </c>
      <c r="Y71" s="65" t="s">
        <v>194</v>
      </c>
      <c r="Z71" s="27" t="s">
        <v>175</v>
      </c>
      <c r="AJ71" s="4" t="s">
        <v>87</v>
      </c>
      <c r="AK71" s="4" t="s">
        <v>88</v>
      </c>
    </row>
    <row r="72" spans="1:37">
      <c r="A72" s="25">
        <v>24</v>
      </c>
      <c r="B72" s="26" t="s">
        <v>171</v>
      </c>
      <c r="C72" s="27" t="s">
        <v>197</v>
      </c>
      <c r="D72" s="28" t="s">
        <v>198</v>
      </c>
      <c r="E72" s="29">
        <v>501.6</v>
      </c>
      <c r="F72" s="30" t="s">
        <v>180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84</v>
      </c>
      <c r="V72" s="33" t="s">
        <v>65</v>
      </c>
      <c r="X72" s="65" t="s">
        <v>199</v>
      </c>
      <c r="Y72" s="65" t="s">
        <v>197</v>
      </c>
      <c r="Z72" s="27" t="s">
        <v>175</v>
      </c>
      <c r="AJ72" s="4" t="s">
        <v>87</v>
      </c>
      <c r="AK72" s="4" t="s">
        <v>88</v>
      </c>
    </row>
    <row r="73" spans="1:37">
      <c r="D73" s="70" t="s">
        <v>200</v>
      </c>
      <c r="E73" s="71"/>
      <c r="F73" s="72"/>
      <c r="G73" s="73"/>
      <c r="H73" s="73"/>
      <c r="I73" s="73"/>
      <c r="J73" s="73"/>
      <c r="K73" s="74"/>
      <c r="L73" s="74"/>
      <c r="M73" s="71"/>
      <c r="N73" s="71"/>
      <c r="O73" s="72"/>
      <c r="P73" s="72"/>
      <c r="Q73" s="71"/>
      <c r="R73" s="71"/>
      <c r="S73" s="71"/>
      <c r="T73" s="75"/>
      <c r="U73" s="75"/>
      <c r="V73" s="75" t="s">
        <v>0</v>
      </c>
      <c r="W73" s="71"/>
      <c r="X73" s="76"/>
    </row>
    <row r="74" spans="1:37">
      <c r="A74" s="25">
        <v>25</v>
      </c>
      <c r="B74" s="26" t="s">
        <v>91</v>
      </c>
      <c r="C74" s="27" t="s">
        <v>201</v>
      </c>
      <c r="D74" s="28" t="s">
        <v>202</v>
      </c>
      <c r="E74" s="29">
        <v>23</v>
      </c>
      <c r="F74" s="30" t="s">
        <v>119</v>
      </c>
      <c r="H74" s="31">
        <f>ROUND(E74*G74,2)</f>
        <v>0</v>
      </c>
      <c r="J74" s="31">
        <f>ROUND(E74*G74,2)</f>
        <v>0</v>
      </c>
      <c r="L74" s="32">
        <f>E74*K74</f>
        <v>0</v>
      </c>
      <c r="N74" s="29">
        <f>E74*M74</f>
        <v>0</v>
      </c>
      <c r="P74" s="30" t="s">
        <v>84</v>
      </c>
      <c r="V74" s="33" t="s">
        <v>65</v>
      </c>
      <c r="X74" s="65" t="s">
        <v>203</v>
      </c>
      <c r="Y74" s="65" t="s">
        <v>201</v>
      </c>
      <c r="Z74" s="27" t="s">
        <v>175</v>
      </c>
      <c r="AJ74" s="4" t="s">
        <v>87</v>
      </c>
      <c r="AK74" s="4" t="s">
        <v>88</v>
      </c>
    </row>
    <row r="75" spans="1:37">
      <c r="A75" s="25">
        <v>26</v>
      </c>
      <c r="B75" s="26" t="s">
        <v>171</v>
      </c>
      <c r="C75" s="27" t="s">
        <v>204</v>
      </c>
      <c r="D75" s="28" t="s">
        <v>205</v>
      </c>
      <c r="E75" s="29">
        <v>84.48</v>
      </c>
      <c r="F75" s="30" t="s">
        <v>180</v>
      </c>
      <c r="H75" s="31">
        <f>ROUND(E75*G75,2)</f>
        <v>0</v>
      </c>
      <c r="J75" s="31">
        <f>ROUND(E75*G75,2)</f>
        <v>0</v>
      </c>
      <c r="L75" s="32">
        <f>E75*K75</f>
        <v>0</v>
      </c>
      <c r="N75" s="29">
        <f>E75*M75</f>
        <v>0</v>
      </c>
      <c r="P75" s="30" t="s">
        <v>84</v>
      </c>
      <c r="V75" s="33" t="s">
        <v>65</v>
      </c>
      <c r="X75" s="65" t="s">
        <v>206</v>
      </c>
      <c r="Y75" s="65" t="s">
        <v>204</v>
      </c>
      <c r="Z75" s="27" t="s">
        <v>175</v>
      </c>
      <c r="AJ75" s="4" t="s">
        <v>87</v>
      </c>
      <c r="AK75" s="4" t="s">
        <v>88</v>
      </c>
    </row>
    <row r="76" spans="1:37">
      <c r="D76" s="70" t="s">
        <v>207</v>
      </c>
      <c r="E76" s="71"/>
      <c r="F76" s="72"/>
      <c r="G76" s="73"/>
      <c r="H76" s="73"/>
      <c r="I76" s="73"/>
      <c r="J76" s="73"/>
      <c r="K76" s="74"/>
      <c r="L76" s="74"/>
      <c r="M76" s="71"/>
      <c r="N76" s="71"/>
      <c r="O76" s="72"/>
      <c r="P76" s="72"/>
      <c r="Q76" s="71"/>
      <c r="R76" s="71"/>
      <c r="S76" s="71"/>
      <c r="T76" s="75"/>
      <c r="U76" s="75"/>
      <c r="V76" s="75" t="s">
        <v>0</v>
      </c>
      <c r="W76" s="71"/>
      <c r="X76" s="76"/>
    </row>
    <row r="77" spans="1:37">
      <c r="A77" s="25">
        <v>27</v>
      </c>
      <c r="B77" s="26" t="s">
        <v>116</v>
      </c>
      <c r="C77" s="27" t="s">
        <v>208</v>
      </c>
      <c r="D77" s="28" t="s">
        <v>209</v>
      </c>
      <c r="E77" s="29">
        <v>315.63600000000002</v>
      </c>
      <c r="F77" s="30" t="s">
        <v>180</v>
      </c>
      <c r="H77" s="31">
        <f>ROUND(E77*G77,2)</f>
        <v>0</v>
      </c>
      <c r="J77" s="31">
        <f>ROUND(E77*G77,2)</f>
        <v>0</v>
      </c>
      <c r="L77" s="32">
        <f>E77*K77</f>
        <v>0</v>
      </c>
      <c r="N77" s="29">
        <f>E77*M77</f>
        <v>0</v>
      </c>
      <c r="P77" s="30" t="s">
        <v>84</v>
      </c>
      <c r="V77" s="33" t="s">
        <v>65</v>
      </c>
      <c r="X77" s="65" t="s">
        <v>210</v>
      </c>
      <c r="Y77" s="65" t="s">
        <v>208</v>
      </c>
      <c r="Z77" s="27" t="s">
        <v>158</v>
      </c>
      <c r="AJ77" s="4" t="s">
        <v>87</v>
      </c>
      <c r="AK77" s="4" t="s">
        <v>88</v>
      </c>
    </row>
    <row r="78" spans="1:37">
      <c r="D78" s="66" t="s">
        <v>211</v>
      </c>
      <c r="E78" s="67">
        <f>J78</f>
        <v>0</v>
      </c>
      <c r="H78" s="67">
        <f>SUM(H54:H77)</f>
        <v>0</v>
      </c>
      <c r="I78" s="67">
        <f>SUM(I54:I77)</f>
        <v>0</v>
      </c>
      <c r="J78" s="67">
        <f>SUM(J54:J77)</f>
        <v>0</v>
      </c>
      <c r="L78" s="68">
        <f>SUM(L54:L77)</f>
        <v>0.44944799999999996</v>
      </c>
      <c r="N78" s="69">
        <f>SUM(N54:N77)</f>
        <v>250.79999999999998</v>
      </c>
      <c r="W78" s="29">
        <f>SUM(W54:W77)</f>
        <v>0</v>
      </c>
    </row>
    <row r="80" spans="1:37">
      <c r="D80" s="66" t="s">
        <v>212</v>
      </c>
      <c r="E80" s="67">
        <f>J80</f>
        <v>0</v>
      </c>
      <c r="H80" s="67">
        <f>+H15+H28+H33+H38+H43+H52+H78</f>
        <v>0</v>
      </c>
      <c r="I80" s="67">
        <f>+I15+I28+I33+I38+I43+I52+I78</f>
        <v>0</v>
      </c>
      <c r="J80" s="67">
        <f>+J15+J28+J33+J38+J43+J52+J78</f>
        <v>0</v>
      </c>
      <c r="L80" s="68">
        <f>+L15+L28+L33+L38+L43+L52+L78</f>
        <v>315.63576250000006</v>
      </c>
      <c r="N80" s="69">
        <f>+N15+N28+N33+N38+N43+N52+N78</f>
        <v>250.79999999999998</v>
      </c>
      <c r="W80" s="29">
        <f>+W15+W28+W33+W38+W43+W52+W78</f>
        <v>0</v>
      </c>
    </row>
    <row r="82" spans="4:23">
      <c r="D82" s="77" t="s">
        <v>213</v>
      </c>
      <c r="E82" s="67">
        <f>J82</f>
        <v>0</v>
      </c>
      <c r="H82" s="67">
        <f>+H80</f>
        <v>0</v>
      </c>
      <c r="I82" s="67">
        <f>+I80</f>
        <v>0</v>
      </c>
      <c r="J82" s="67">
        <f>+J80</f>
        <v>0</v>
      </c>
      <c r="L82" s="68">
        <f>+L80</f>
        <v>315.63576250000006</v>
      </c>
      <c r="N82" s="69">
        <f>+N80</f>
        <v>250.79999999999998</v>
      </c>
      <c r="W82" s="29">
        <f>+W80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3.2"/>
  <cols>
    <col min="1" max="1" width="15.6640625" style="12" customWidth="1"/>
    <col min="2" max="3" width="45.6640625" style="12" customWidth="1"/>
    <col min="4" max="4" width="11.33203125" style="13" customWidth="1"/>
    <col min="5" max="1024" width="9.109375" style="4"/>
  </cols>
  <sheetData>
    <row r="1" spans="1:6">
      <c r="A1" s="14" t="s">
        <v>66</v>
      </c>
      <c r="B1" s="15"/>
      <c r="C1" s="15"/>
      <c r="D1" s="16" t="s">
        <v>214</v>
      </c>
    </row>
    <row r="2" spans="1:6">
      <c r="A2" s="14" t="s">
        <v>68</v>
      </c>
      <c r="B2" s="15"/>
      <c r="C2" s="15"/>
      <c r="D2" s="16" t="s">
        <v>69</v>
      </c>
    </row>
    <row r="3" spans="1:6">
      <c r="A3" s="14" t="s">
        <v>70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73</v>
      </c>
      <c r="B8" s="17"/>
      <c r="C8" s="18"/>
      <c r="D8" s="19"/>
    </row>
    <row r="9" spans="1:6">
      <c r="A9" s="20" t="s">
        <v>61</v>
      </c>
      <c r="B9" s="20" t="s">
        <v>62</v>
      </c>
      <c r="C9" s="20" t="s">
        <v>63</v>
      </c>
      <c r="D9" s="21" t="s">
        <v>64</v>
      </c>
      <c r="F9" s="4" t="s">
        <v>215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jablonovsky</cp:lastModifiedBy>
  <cp:revision>2</cp:revision>
  <cp:lastPrinted>2019-05-20T14:23:00Z</cp:lastPrinted>
  <dcterms:created xsi:type="dcterms:W3CDTF">1999-04-06T07:39:00Z</dcterms:created>
  <dcterms:modified xsi:type="dcterms:W3CDTF">2021-04-13T11:08:52Z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